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0 r\robocze\DBZ - regiony\załączniki - wersje ostateczne\"/>
    </mc:Choice>
  </mc:AlternateContent>
  <xr:revisionPtr revIDLastSave="0" documentId="13_ncr:1_{C2FC186C-C84A-4CB9-AF19-3400367FD891}" xr6:coauthVersionLast="46" xr6:coauthVersionMax="46" xr10:uidLastSave="{00000000-0000-0000-0000-000000000000}"/>
  <bookViews>
    <workbookView xWindow="-110" yWindow="-110" windowWidth="19420" windowHeight="10420" tabRatio="795" xr2:uid="{00000000-000D-0000-FFFF-FFFF00000000}"/>
  </bookViews>
  <sheets>
    <sheet name="PD_alokacja" sheetId="9" r:id="rId1"/>
    <sheet name="PD_PD" sheetId="1" r:id="rId2"/>
    <sheet name="PD_REALIZACJA_K" sheetId="2" r:id="rId3"/>
    <sheet name="PD_REALIZACJA_P" sheetId="6" r:id="rId4"/>
    <sheet name="PD_projekty COVID" sheetId="7" r:id="rId5"/>
    <sheet name="PD efekty i ewaluacje_KE" sheetId="10" r:id="rId6"/>
  </sheets>
  <externalReferences>
    <externalReference r:id="rId7"/>
    <externalReference r:id="rId8"/>
  </externalReferences>
  <definedNames>
    <definedName name="_xlnm._FilterDatabase" localSheetId="1" hidden="1">PD_PD!$A$5:$L$28</definedName>
    <definedName name="_xlnm._FilterDatabase" localSheetId="4" hidden="1">'PD_projekty COVID'!$A$3:$Z$24</definedName>
    <definedName name="_xlnm._FilterDatabase" localSheetId="2" hidden="1">PD_REALIZACJA_K!$A$5:$L$25</definedName>
    <definedName name="_xlnm.Print_Area" localSheetId="3">PD_REALIZACJA_P!$A$1:$N$11</definedName>
    <definedName name="PO">'[1]Informacje ogólne'!$K$118:$K$154</definedName>
    <definedName name="skrot">#REF!</definedName>
    <definedName name="skroty_PI" localSheetId="1">#REF!</definedName>
    <definedName name="skroty_PI">'[2]Informacje ogólne'!$N$104:$N$109</definedName>
    <definedName name="skroty_PP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9" l="1"/>
  <c r="N7" i="9" s="1"/>
  <c r="I8" i="9"/>
  <c r="N8" i="9" s="1"/>
  <c r="I10" i="9"/>
  <c r="N10" i="9" s="1"/>
  <c r="F25" i="2" l="1"/>
  <c r="Q24" i="7"/>
  <c r="AB23" i="7"/>
  <c r="AB21" i="7"/>
  <c r="AB20" i="7"/>
  <c r="AB19" i="7"/>
  <c r="AB18" i="7"/>
  <c r="AB17" i="7"/>
  <c r="AB16" i="7"/>
  <c r="AB15" i="7"/>
  <c r="AB14" i="7"/>
  <c r="AB13" i="7"/>
  <c r="AB12" i="7"/>
  <c r="AB11" i="7"/>
  <c r="AB10" i="7"/>
  <c r="AB9" i="7"/>
  <c r="AB8" i="7"/>
  <c r="AB7" i="7"/>
  <c r="E24" i="2" l="1"/>
  <c r="E23" i="2"/>
  <c r="E22" i="2"/>
  <c r="F20" i="2"/>
  <c r="F19" i="2"/>
  <c r="E18" i="2"/>
  <c r="E17" i="2"/>
  <c r="F16" i="2"/>
  <c r="E14" i="2"/>
  <c r="F12" i="2"/>
  <c r="F11" i="2"/>
  <c r="F10" i="2"/>
  <c r="F7" i="2"/>
</calcChain>
</file>

<file path=xl/sharedStrings.xml><?xml version="1.0" encoding="utf-8"?>
<sst xmlns="http://schemas.openxmlformats.org/spreadsheetml/2006/main" count="674" uniqueCount="332">
  <si>
    <t>Regionalny Program Operacyjny Województwa Podlaskiego na lata 2014 – 2020</t>
  </si>
  <si>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</si>
  <si>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</si>
  <si>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</si>
  <si>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</si>
  <si>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</si>
  <si>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</si>
  <si>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</si>
  <si>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</si>
  <si>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</si>
  <si>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</si>
  <si>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PI 8vi</t>
  </si>
  <si>
    <t>RPO WPD.2.K.5</t>
  </si>
  <si>
    <t>K</t>
  </si>
  <si>
    <t>Narzędzie 5</t>
  </si>
  <si>
    <t>Wsparcie realizacji krajowych programów profilaktycznych w kierunku wczesnego wykrywania nowotworu szyjki macicy, piersi i jelita grubego</t>
  </si>
  <si>
    <t>IV kwartał 2016</t>
  </si>
  <si>
    <t>20/2016</t>
  </si>
  <si>
    <t>V posiedzenie KS</t>
  </si>
  <si>
    <t>PI 9a</t>
  </si>
  <si>
    <t>RPO WPD.8.K.2</t>
  </si>
  <si>
    <t>Narzędzie 13</t>
  </si>
  <si>
    <t>Inwestycje w ramach infrastruktury dedykowanej osobom dorosłym w obszarze chorób, które są istotną przyczyną dezaktywizacji zawodowej tj. w zakresie chorób układu krążenia, nowotworowego, chorób układu kostno-stawowo-mięśniowego, chorób układu oddechowego, chorób psychicznych</t>
  </si>
  <si>
    <t xml:space="preserve"> IV kw. 2016 r. </t>
  </si>
  <si>
    <t>69/2016</t>
  </si>
  <si>
    <t>X posiedzenie KS</t>
  </si>
  <si>
    <t>RPO WPD.2.K.1</t>
  </si>
  <si>
    <t>Narzędzie 2_x000D_, Narzędzie 3_x000D_, Narzędzie 4</t>
  </si>
  <si>
    <t>Realizacja Regionalnych Programów Zdrowotnych w zakresie chorób odkleszczowych, zaburzeń nerwicowych, rehabilitacji osób dotkniętych chorobą onkologiczną , wzmocnienia potencjału zdrowia osób pracujących (konkurs został już uzgodniony w ramach KS)</t>
  </si>
  <si>
    <t>I kwartał 2017</t>
  </si>
  <si>
    <t>15/2017/XII</t>
  </si>
  <si>
    <t>XII posiedzenie KS</t>
  </si>
  <si>
    <t>RPO WPD.2.K.6</t>
  </si>
  <si>
    <t xml:space="preserve">Wsparcie realizacji krajowych programów profilaktycznych w kierunku wczesnego wykrywania nowotworu szyjki macicy, piersi i jelita grubego </t>
  </si>
  <si>
    <t>II kwartał 2017</t>
  </si>
  <si>
    <t>RPO WPD.8.K.1</t>
  </si>
  <si>
    <t>Narzędzie 14</t>
  </si>
  <si>
    <t>Inwestycje uzupełniające interwencję EFS w zakresie profilaktyki, wczesnej diagnostyki, leczenia chorób cywilizacyjnych oraz ograniczających aktywność zawodową (Konkurs został już uzgodniony w ramach KS)</t>
  </si>
  <si>
    <t>III kw 2017</t>
  </si>
  <si>
    <t>RPO WPD.8.K.3</t>
  </si>
  <si>
    <t>Narzędzie 16</t>
  </si>
  <si>
    <t>Inwestycje w zakresie ginekologii, położnictwa, neonatologii, pediatrii oraz w innych obszarach, gdzie występuje leczenie dzieci</t>
  </si>
  <si>
    <t>IV kw. 2017 r.</t>
  </si>
  <si>
    <t>36/2017/XIII</t>
  </si>
  <si>
    <t>XIII posiedzenie KS</t>
  </si>
  <si>
    <t>RPO WPD.8.K.4</t>
  </si>
  <si>
    <t>Narzędzie 17</t>
  </si>
  <si>
    <t>Inwestycje służące przejściu z usług instytucjonalnych do usług na poziomie społeczności lokalnych głównie w zakresie świadczeń realizowanych w POZ ukierunkowanych na wszystkie problemy zdrowotne dorosłych i dzieci (opieka koordynowana z uwzględnieniem zintegrowanych form opieki środowiskowej),
np. inwestycje wprowadzające zmiany w sposobie zapewniania opieki i wsparcia dla pacjentów przebywających w zakładach opieki pielęgnacyjnej i długoterminowej zastępujące te zakłady usługami rodzinnymi świadczonymi na poziomie społeczności lokalnych (dostosowanie opieki zdrowotnej do problemów zdrowotnych pacjentów poprzez stosowanie tańszych lecz równie skutecznych metod leczenia)</t>
  </si>
  <si>
    <t>I kw. 2018 r.</t>
  </si>
  <si>
    <t>58/2017/XIV</t>
  </si>
  <si>
    <t>XIV posiedzenie KS</t>
  </si>
  <si>
    <t>PI 9iv</t>
  </si>
  <si>
    <t>RPO WPD.7.K.1</t>
  </si>
  <si>
    <t>Narzędzie 19</t>
  </si>
  <si>
    <t xml:space="preserve">Wdrażanie programów polityki zdrowotnej w zakresie wczesnego wykrywania wad rozwojowych dzieci obejmujących usługi edukacyjne, lecznicze i rehabilitacyjne skierowane do rodzin z dziećmi zagrożonymi niepełnosprawnością i z niepełnosprawnościami </t>
  </si>
  <si>
    <t xml:space="preserve"> II kw. 2018 r. </t>
  </si>
  <si>
    <t>47/2017/O</t>
  </si>
  <si>
    <t>tryb obiegowy</t>
  </si>
  <si>
    <t xml:space="preserve"> IV kw. 2018 r. </t>
  </si>
  <si>
    <t>RPO WPD.2.K.7</t>
  </si>
  <si>
    <t>I kw. 2018</t>
  </si>
  <si>
    <t>75/2017/XV</t>
  </si>
  <si>
    <t>XV posiedzenie KS</t>
  </si>
  <si>
    <t>RPO WPD.8.K.5</t>
  </si>
  <si>
    <t>Inwestycje w ramach infrastruktury dedykowanej osobom dorosłym w obszarze chorób, które są istotną przyczyną dezaktywizacji zawodowej tj. w zakresie chorób układu krążenia, chorób nowotworowych, chorób układu kostno-stawowo-mięśniowego, chorób układu oddechowego, chorób psychicznych</t>
  </si>
  <si>
    <t>RPO WPD.2.K.8</t>
  </si>
  <si>
    <t>Narzędzie 4</t>
  </si>
  <si>
    <t>Realizacja Regionalnego Programu Polityki Zdrowotnej ukierunkowanego na profilaktykę zaburzeń nerwicowych związanych ze stresem i pod postacią somatyczną u osób pracujących na terenie województwa podlaskiego</t>
  </si>
  <si>
    <t>IV kw. 2018</t>
  </si>
  <si>
    <t>19/2018/XVI</t>
  </si>
  <si>
    <t>XVI posiedzenie KS</t>
  </si>
  <si>
    <t>RPO WPD.7.K.2</t>
  </si>
  <si>
    <t>Narzędzie 18</t>
  </si>
  <si>
    <t>Wsparcie deinstytucjonalizacji opieki medycznej nad osobami niesamodzielnymi poprzez tworzenie dziennych domów opieki medycznej</t>
  </si>
  <si>
    <t>III kw. 2018</t>
  </si>
  <si>
    <t>RPO WPD.8.K.6</t>
  </si>
  <si>
    <t>Inwestycje w zakresie geriatrii, opieki długoterminowej oraz opieki paliatywnej i hospicyjnej</t>
  </si>
  <si>
    <t>II kw. 2018</t>
  </si>
  <si>
    <t>RPO WPD.8.K.7</t>
  </si>
  <si>
    <t>Inwestycje w ramach infrastruktury dedykowanej osobom dorosłym w obszarze chorób, które są istotną przyczyną dezaktywizacji zawodowej tj. w zakresie chorób nowotworowych</t>
  </si>
  <si>
    <t>III kwartał 2018</t>
  </si>
  <si>
    <t>35/2018/XVII</t>
  </si>
  <si>
    <t>XVII posiedzenie KS</t>
  </si>
  <si>
    <t>RPO WPD.8.P.1</t>
  </si>
  <si>
    <t>P</t>
  </si>
  <si>
    <t>RPO WPD.2.K.9</t>
  </si>
  <si>
    <t xml:space="preserve">Wsparcie realizacji krajowego programu profilaktycznego w kierunku wczesnego wykrywania nowotworu  jelita grubego </t>
  </si>
  <si>
    <t>II kwartał 2019</t>
  </si>
  <si>
    <t>67/2018/XIX</t>
  </si>
  <si>
    <t>XIX posiedzenie KS</t>
  </si>
  <si>
    <t>RPO WPD.7.K.3</t>
  </si>
  <si>
    <t>I kwartał 2019</t>
  </si>
  <si>
    <t>RPO WPD.7.K.4</t>
  </si>
  <si>
    <t xml:space="preserve">Wdrażanie programów polityki zdrowotnej w zakresie wczesnego wykrywania wad rozwojowych dzieci obejmujących usługi edukacyjne, lecznicze i rehabilitacyjne skierowane do rodzin z dziećmi zagrożonymi niepełnosprawnością i z niepełnosprawnościami  </t>
  </si>
  <si>
    <t>III kwartał 2019</t>
  </si>
  <si>
    <t>Numer naboru z 
SL 2014</t>
  </si>
  <si>
    <t>nr naboru w Planie działań uzgodnionym na Komitecie Sterującym ds. koordynacji interwencji EFSI w sekotrze zdrowia [jeśli uzgadniano na KS]</t>
  </si>
  <si>
    <t>Link do naboru - na stronie www.funduszeeuropejskie.gov.pl</t>
  </si>
  <si>
    <t>Budżet naboru 
UE</t>
  </si>
  <si>
    <t>Budżet naboru 
wkład krajowy</t>
  </si>
  <si>
    <t>Budżet naboru 
ogółem</t>
  </si>
  <si>
    <t>Czy nabór poświęcony tylko obszarowi zdrowie? [T/N]</t>
  </si>
  <si>
    <t>Jeżeli w kolumnie 7 wskazano NIE  - czy wyodrębniono odrębą alokację w ramach naboru na obszar zdrowia? Jeśli tak proszę podać:
- budżet naboru -UE
- budżet naboru - wkład krajowy
budżet naboru - ogółem</t>
  </si>
  <si>
    <t>Liczba umów o dofinansowanie zawartych od uruchomienia programu (nie wliczając rozwiązanych umów)</t>
  </si>
  <si>
    <t>Wydatki ogółem w ramach zawartych umów o dofinansowanie</t>
  </si>
  <si>
    <t>Wydatki kwalifikowalne w ramach zawartych umów o dofinansownie</t>
  </si>
  <si>
    <t>Wkład UE w ramach zawartych umów o dofinansowanie</t>
  </si>
  <si>
    <t>RPPD.02.05.00-IP.01-20-001/16</t>
  </si>
  <si>
    <t>http://www.funduszeeuropejskie.gov.pl/nabory/25-aktywne-i-zdrowe-starzenie-sie/</t>
  </si>
  <si>
    <t>T</t>
  </si>
  <si>
    <t>-</t>
  </si>
  <si>
    <t>RPPD.08.04.01-IZ.00-20-001/17</t>
  </si>
  <si>
    <t>http://www.funduszeeuropejskie.gov.pl/nabory/84-infrastruktura-spoleczna-841-infrastruktura-ochrony-zdrowia/</t>
  </si>
  <si>
    <t>RPPD.02.05.00-IP.01-20-001/17</t>
  </si>
  <si>
    <t>http://www.funduszeeuropejskie.gov.pl/nabory/25-aktywne-i-zdrowe-starzenie-sie-1/</t>
  </si>
  <si>
    <t>RPPD.02.05.00-IP.01-20-002/17</t>
  </si>
  <si>
    <t>http://www.funduszeeuropejskie.gov.pl/nabory/25-aktywne-i-zdrowe-starzenie-sie-2/</t>
  </si>
  <si>
    <t>RPPD.08.04.01-IZ.00-20-002/17</t>
  </si>
  <si>
    <t>http://www.funduszeeuropejskie.gov.pl/nabory/84-infrastruktura-spoleczna-841-infrastruktura-ochrony-zdrowia-1/</t>
  </si>
  <si>
    <t>RPPD.08.04.01-IZ.00-20-001/18</t>
  </si>
  <si>
    <t>http://www.funduszeeuropejskie.gov.pl/nabory/84-infrastruktura-spoleczna-841-infrastruktura-ochrony-zdrowia-2/</t>
  </si>
  <si>
    <t>RPPD.08.04.01-IZ.00-20-003/18</t>
  </si>
  <si>
    <t>http://www.funduszeeuropejskie.gov.pl/nabory/84-infrastruktura-spoleczna-841-infrastruktura-ochrony-zdrowia-4/</t>
  </si>
  <si>
    <t>RPPD.07.02.01-IZ.00-20-003/18</t>
  </si>
  <si>
    <t>http://www.funduszeeuropejskie.gov.pl/nabory/72-rozwoj-uslug-spolecznych-721-rozwoj-uslug-spolecznych-i-zdrowotnych-na-rzecz-osob-zagrozonych-wykluczeniem-spolecznym-6/</t>
  </si>
  <si>
    <t>RPPD.07.02.01-IZ.00-20-004/18</t>
  </si>
  <si>
    <t>http://www.funduszeeuropejskie.gov.pl/nabory/72-rozwoj-uslug-spolecznych-721-rozwoj-uslug-spolecznych-i-zdrowotnych-na-rzecz-osob-zagrozonych-wykluczeniem-spolecznym-7/</t>
  </si>
  <si>
    <t>RPPD.02.05.00-IP.01-20-001/18</t>
  </si>
  <si>
    <t>http://www.funduszeeuropejskie.gov.pl/nabory/25-aktywne-i-zdrowe-starzenie-sie-3/</t>
  </si>
  <si>
    <t>RPPD.08.04.01-IZ.00-20-002/18</t>
  </si>
  <si>
    <t>http://www.funduszeeuropejskie.gov.pl/nabory/84-infrastruktura-spoleczna-841-infrastruktura-ochrony-zdrowia-3/</t>
  </si>
  <si>
    <t>RPPD.02.05.00-IP.01-20-003/18</t>
  </si>
  <si>
    <t>http://www.funduszeeuropejskie.gov.pl/nabory/25-aktywne-i-zdrowe-starzenie-sie-5/</t>
  </si>
  <si>
    <t>RPPD.07.02.01-IZ.00-20-002/18</t>
  </si>
  <si>
    <t>http://www.funduszeeuropejskie.gov.pl/nabory/72-rozwoj-uslug-spolecznych-721-rozwoj-uslug-spolecznych-i-zdrowotnych-na-rzecz-osob-zagrozonych-wykluczeniem-spolecznym-5/</t>
  </si>
  <si>
    <t>RPPD.08.04.01-IZ.00-20-004/18</t>
  </si>
  <si>
    <t>http://www.funduszeeuropejskie.gov.pl/nabory/84-infrastruktura-spoleczna-841-infrastruktura-ochrony-zdrowia-5/</t>
  </si>
  <si>
    <t>RPPD.08.04.01-IZ.00-20-005/18</t>
  </si>
  <si>
    <t>http://www.funduszeeuropejskie.gov.pl/nabory/84-infrastruktura-spoleczna-841-infrastruktura-ochrony-zdrowia-6/</t>
  </si>
  <si>
    <t>* w przypadku naborów w ramach Działania 2.5 oraz Poddziałania 7.2.1 w kolumnie: budżet naboru wkład krajowy oraz budżet naboru ogółem nie uwzględniono wkładu własnego Wnioskodawcy w wysokości co najmniej 5%.</t>
  </si>
  <si>
    <t>Nazwa Programu:</t>
  </si>
  <si>
    <t>Tabela 1: Alokacja w ramach  Regionalnego Programu Operacyjnego Województwa Podlaskiego na lata 2014 - 2020 przeznaczona na obszar zdrowie</t>
  </si>
  <si>
    <t>Kwoty należy podać razem z rezerwą wykonania</t>
  </si>
  <si>
    <t>Wsparcie UE [euro]</t>
  </si>
  <si>
    <t>Krajowe środki publiczne [euro]</t>
  </si>
  <si>
    <t>Krajowe środki prywatne [euro]</t>
  </si>
  <si>
    <t>Miejsce na komentarz (m.in. w zakresie ewentualnych zmian alokacji przy okazji zmian w RPO itp.)</t>
  </si>
  <si>
    <t>9 = [10+11+12]</t>
  </si>
  <si>
    <t>14 = [7+8+9+13]</t>
  </si>
  <si>
    <t>Działanie - kod</t>
  </si>
  <si>
    <t>Działanie - nazwa</t>
  </si>
  <si>
    <t>Poddziałanie - kod</t>
  </si>
  <si>
    <t>Poddziałanie - nazwa</t>
  </si>
  <si>
    <t>Kategoria interwencji</t>
  </si>
  <si>
    <t>Nr priorytetu inwestycyjnego</t>
  </si>
  <si>
    <t>Ogółem</t>
  </si>
  <si>
    <t>RPPD.02.05.00</t>
  </si>
  <si>
    <t>Aktywne i zdrowe starzenie się</t>
  </si>
  <si>
    <t>*** RPPD.02.05.00 - Brak poddziałania ***</t>
  </si>
  <si>
    <t>RPPD.08.04.00</t>
  </si>
  <si>
    <t>Infrastruktura społeczna</t>
  </si>
  <si>
    <t>RPPD.08.04.01</t>
  </si>
  <si>
    <t>Infrastruktura ochrony zdrowia</t>
  </si>
  <si>
    <t>RPPD.08.01.00</t>
  </si>
  <si>
    <t>Rozwój usług publicznych świadczonych drogą elektroniczną</t>
  </si>
  <si>
    <t>RPPD.07.02.00</t>
  </si>
  <si>
    <t>Rozwój usług społecznych</t>
  </si>
  <si>
    <t>RPPD.07.02.01</t>
  </si>
  <si>
    <t>Rozwój usług społecznych i zdrowotnych na rzecz osób zagrożonych wykluczeniem społecznym</t>
  </si>
  <si>
    <t>RPO WPD.2.K.10</t>
  </si>
  <si>
    <t>Narzędzie 2, Narzędzie 3</t>
  </si>
  <si>
    <t>Profilaktyka chorób odkleszczowych i eliminowanie skutków ich występowania w najbardziej zagrożonych grupach ryzyka województwa podlaskiego</t>
  </si>
  <si>
    <t>22/2019/O</t>
  </si>
  <si>
    <t>RPO WPD.8.K.8</t>
  </si>
  <si>
    <t>Narzędzie 13, Narzędzie 14</t>
  </si>
  <si>
    <t>Inwestycje w zakresie opieki szpitalnej</t>
  </si>
  <si>
    <t>I kwartał 2020</t>
  </si>
  <si>
    <t>56/2019/XIII</t>
  </si>
  <si>
    <t>XXIII posiedzenie KS</t>
  </si>
  <si>
    <t>Finansowanie ogółem [euro] 
Zgodnie z planami IP/IZ środki dedykowane wyłącznie obszarowi zdrowie 
- finansowanie ogółem [euro]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</si>
  <si>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</si>
  <si>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</si>
  <si>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</si>
  <si>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t>Zgodnie z planami IP/IZ środki dedykowane wyłącznie obszarowi zdrowie 
- inne [euro]</t>
  </si>
  <si>
    <t xml:space="preserve">053
</t>
  </si>
  <si>
    <t>081</t>
  </si>
  <si>
    <r>
      <t>Zgodnie z planami IP/IZ środki dedykowane wyłącznie obszarowi zdrowie 
-</t>
    </r>
    <r>
      <rPr>
        <b/>
        <sz val="9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</si>
  <si>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 xml:space="preserve">8vi </t>
  </si>
  <si>
    <t xml:space="preserve">9a </t>
  </si>
  <si>
    <t xml:space="preserve">2c </t>
  </si>
  <si>
    <t xml:space="preserve">9iv 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</si>
  <si>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</si>
  <si>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</si>
  <si>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</si>
  <si>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Tabela 3. Wykaz naborów konkursowych realizowanych w ramach RPO dotyczących obszaru zdrowia</t>
  </si>
  <si>
    <t>Wykaz projektów pozakonkursowych realizowanych w ramach RPO dotyczących obszaru zdrowia.</t>
  </si>
  <si>
    <t>Numer projektu z 
SL 2014</t>
  </si>
  <si>
    <t>Link do naboru - na stronie www.funduszeeuropejskie.gov.pl - [jeśli dotyczy]</t>
  </si>
  <si>
    <t xml:space="preserve">Nazwa Beneficjenta </t>
  </si>
  <si>
    <t>Tytuł projektu</t>
  </si>
  <si>
    <t>Data złożenia wniosku o dofinansowanie</t>
  </si>
  <si>
    <t>Data zawarcia umowy o dofinansowanie</t>
  </si>
  <si>
    <t>Wydatki ogółem [PLN]</t>
  </si>
  <si>
    <t>Wydatki kwalifikowalne [PLN]</t>
  </si>
  <si>
    <t>Wkład UE [PLN]</t>
  </si>
  <si>
    <t>Konkurs zakończony.  
W wyniku ogłoszonego naboru żaden projekt nie otrzymał wsparcia.</t>
  </si>
  <si>
    <t>Konkurs zakończony. Zostały zawarte umowy o dofinansowanie.</t>
  </si>
  <si>
    <t>Konkurs zakończony.  
W wyniku ogłoszonego naboru żaden wniosek nie otrzymał wsparcia.</t>
  </si>
  <si>
    <t>http://www.funduszeeuropejskie.gov.pl/nabory/72-rozwoj-uslug-spolecznych-721-rozwoj-uslug-spolecznych-i-zdrowotnych-na-rzecz-osob-zagrozonych-wykluczeniem-spolecznym-9/</t>
  </si>
  <si>
    <t>RPPD.07.02.01-IZ.00-20-002/19</t>
  </si>
  <si>
    <t>RPPD.07.02.01-IZ.00-20-003/19</t>
  </si>
  <si>
    <t>Konkurs zakończony. Projekt złożony w odpowiedzi na nabór, nie został wybrany do dofinansowania.</t>
  </si>
  <si>
    <t>http://www.funduszeeuropejskie.gov.pl/nabory/72-rozwoj-uslug-spolecznych-721-rozwoj-uslug-spolecznych-i-zdrowotnych-na-rzecz-osob-zagrozonych-wykluczeniem-spolecznym-10/</t>
  </si>
  <si>
    <t>RPPD.02.05.00-IP.01-20-002/19</t>
  </si>
  <si>
    <t>http://www.funduszeeuropejskie.gov.pl/nabory/25-aktywne-i-zdrowe-starzenie-sie-6/</t>
  </si>
  <si>
    <t>Konkurs zakończony. 
Zostały zawarte umowy o dofinansowanie.</t>
  </si>
  <si>
    <t>Konkurs zakończony. 
Została zawarta umowa o dofinansowanie.</t>
  </si>
  <si>
    <t>Została zawarta umowa o dofinansowanie.</t>
  </si>
  <si>
    <t>Budowa Centrum Psychiatrii  Dzieci i Młodzieży przy  Uniwersyteckim Dziecięcym Szpitalu Klinicznym w Białymstoku</t>
  </si>
  <si>
    <t>RPPD.08.04.01-20-0082/19</t>
  </si>
  <si>
    <t>UNIWERSYTET MEDYCZNY W BIAŁYMSTOKU</t>
  </si>
  <si>
    <t>Budowa Centrum Psychiatrii Dzieci i Młodzieży przy Uniwersyteckim Dziecięcym Szpitalu Klinicznym w Białymstoku</t>
  </si>
  <si>
    <t>Konkurs wstrzymany</t>
  </si>
  <si>
    <t>Nie dotyczy</t>
  </si>
  <si>
    <t>RPO WPD.7.K.5</t>
  </si>
  <si>
    <t>II kwartał 2020</t>
  </si>
  <si>
    <t>12/2020/XXIV</t>
  </si>
  <si>
    <t>XXIV posiedzenie KS</t>
  </si>
  <si>
    <t>RPO WPD.7.K.6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</si>
  <si>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</si>
  <si>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</si>
  <si>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</si>
  <si>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</si>
  <si>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</si>
  <si>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</si>
  <si>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</si>
  <si>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</si>
  <si>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</si>
  <si>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</si>
  <si>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</si>
  <si>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</si>
  <si>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</si>
  <si>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</si>
  <si>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</si>
  <si>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</si>
  <si>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</si>
  <si>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</si>
  <si>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</si>
  <si>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</si>
  <si>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</si>
  <si>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</si>
  <si>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</si>
  <si>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</si>
  <si>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</si>
  <si>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</si>
  <si>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</si>
  <si>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Podlaskie</t>
  </si>
  <si>
    <t>9a</t>
  </si>
  <si>
    <t>projekt pozakonkursowy</t>
  </si>
  <si>
    <t xml:space="preserve">Nie </t>
  </si>
  <si>
    <t>Samorząd Województwa Podlaskiego</t>
  </si>
  <si>
    <t>Białystok</t>
  </si>
  <si>
    <t>Poprawa sytuacji epidemiologicznej w związku z zagrożeniem spowodowanym przez koronawirus SARS-CoV-2 na terenie województwa podlaskiego</t>
  </si>
  <si>
    <t>Zakup sprzętu i aparaturę medyczną m.in.: respiratory, defibrylatory, inhalatory, nebulizatory;
Zakup środków ochrony osobistej i jednorazowego użytku m.in.: fartuchy, kombinezony, maseczki; 
Zakup specjalistycznych środków transportu;
Dokonania niezbędnych prac modernizacyjno-remontowych.</t>
  </si>
  <si>
    <t>Tak</t>
  </si>
  <si>
    <t xml:space="preserve">Szpital Ogólny im. dr Witolda Ginela w Grajewie </t>
  </si>
  <si>
    <t>Grajewo</t>
  </si>
  <si>
    <t>Nie</t>
  </si>
  <si>
    <t>Samodzielny Publiczny Zakład Opieki Zdrowotnej w Augustowie</t>
  </si>
  <si>
    <t>Augustów</t>
  </si>
  <si>
    <t xml:space="preserve">Samodzielny Publiczny Zakład Opieki Zdrowotnej w Hajnówce </t>
  </si>
  <si>
    <t>Hajnówka</t>
  </si>
  <si>
    <t xml:space="preserve">Samodzielny Publiczny Zakład Opieki Zdrowotnej w Bielsku Podlaskim </t>
  </si>
  <si>
    <t>Bielsk Podlaski</t>
  </si>
  <si>
    <t>Szpital Wojewódzki im. dr. Ludwika Rydygiera w Suwałkach</t>
  </si>
  <si>
    <t>Suwałki</t>
  </si>
  <si>
    <t xml:space="preserve">Szpital Wojewódzki im. Kardynała Stefana Wyszyńskiego w Łomży </t>
  </si>
  <si>
    <t>Łomża</t>
  </si>
  <si>
    <t xml:space="preserve">Uniwersytecki Szpital Kliniczny w Białymstoku </t>
  </si>
  <si>
    <t xml:space="preserve">Uniwersytecki Dziecięcy Szpital Kliniczny im. L. Zamenhofa w Białymstoku </t>
  </si>
  <si>
    <t xml:space="preserve">Wojewódzka Stacja Pogotowia Ratunkowego SP ZOZ w Suwałkach </t>
  </si>
  <si>
    <t xml:space="preserve">Wojewódzka Stacja Pogotowia Ratunkowego Samodzielny Publiczny Zakład Opieki Zdrowotnej w Łomży </t>
  </si>
  <si>
    <t xml:space="preserve">Samodzielny Publiczny Zakład Opieki Zdrowotnej Wojewódzka Stacja Pogotowia Ratunkowego w Białymstoku </t>
  </si>
  <si>
    <t>Samodzielny Publiczny Zakład Opieki Zdrowotnej Ministerstwa Spraw Wewnętrznych i Administracji w Białymstoku im. Mariana Zyndrama Kościałkowskiego</t>
  </si>
  <si>
    <t>Stowarzyszenie Pomocy Rodzinom „Nadzieja” w Łomży</t>
  </si>
  <si>
    <t>Wojewódzka Stacja Sanitarno-Epidemiologiczna 
w Białymstoku</t>
  </si>
  <si>
    <t>Samodzielny Publiczny Zakład Opieki Zdrowotnej w Sejnach</t>
  </si>
  <si>
    <t>Sejny</t>
  </si>
  <si>
    <t>TAK</t>
  </si>
  <si>
    <t>NIE</t>
  </si>
  <si>
    <t>8vi</t>
  </si>
  <si>
    <t>Konkurs</t>
  </si>
  <si>
    <t>Nr 22/2019/O</t>
  </si>
  <si>
    <t>Województwo Podlaskie</t>
  </si>
  <si>
    <t>podmioty z sekcji "Rolnictwo, leśnictwo, łowiectwo, rybactwo"</t>
  </si>
  <si>
    <t>woj. podlaskie</t>
  </si>
  <si>
    <t>Zakup środków ochrony osobistej m. in. maseczki, płyny do dezynfekcji.
Zakup ozonatorów.
Zakup testów na koronawirusa SARS-CoV-2.</t>
  </si>
  <si>
    <t>W ramach projektu dodano działania dot. wsparcia przeciwdziałającego COVID-19. Zakup ozonatorów</t>
  </si>
  <si>
    <t>Pozakonkursowy / Tryb nadzwyczajny</t>
  </si>
  <si>
    <t xml:space="preserve"> -</t>
  </si>
  <si>
    <t>Samodzielny Szpital Miejski im. PCK w Białymstoku</t>
  </si>
  <si>
    <t>Wsparcie Samodzielnego Szpitala Miejskiego im. PCK w Białymstoku związane z ograniczaniem skutków pandemii COVID-19</t>
  </si>
  <si>
    <t xml:space="preserve">Zakup środków ochrony osbistej, nabycie sprzetu i aparatury medycznej, zakup urządzeń i środków do dezynfekcji, testów, odczynników oraz innych materiałów, nabycie specjalistycznego środka transportu. </t>
  </si>
  <si>
    <t>W opisie projektu zawarty został zakres dopuszczalny w typie 2 w SZOOP, w projekcie ostatecznie nie będzie prac remontowo-budowalnych.</t>
  </si>
  <si>
    <t xml:space="preserve">Tabela 5. Wykaz działań na rzecz COVID-19 na podstawie informacji przekazanych do SKS </t>
  </si>
  <si>
    <t xml:space="preserve">Tabela 6: Wybrane efekty działań </t>
  </si>
  <si>
    <t>Zakres</t>
  </si>
  <si>
    <t xml:space="preserve">Liczba utworzonych DDOM </t>
  </si>
  <si>
    <t>Tabela 7: Ewaluacje w ochronie zdrowia</t>
  </si>
  <si>
    <t>Jeżeli tak proszę o krótką informację o wynikach ewaluacji</t>
  </si>
  <si>
    <t>Liczba projektów infrastrukturalnych, w ramach których skierowano wsparcie do podstawowej opieki zdrowotnej</t>
  </si>
  <si>
    <t>Wartość umów dla projektów infrastrukturalnych, w ramach których skierowano wsparcie do podstawowej opieki zdrowotnej</t>
  </si>
  <si>
    <t>Liczba projektów infrastrukturalnych, w ramach których skierowano wsparcie do ambulatoryjnej opieki zdrowotnej</t>
  </si>
  <si>
    <t>Wartość umów dla projektów infrastrukturalnych, w ramach których skierowano wsparcie do ambulatoryjnej opieki zdrowotnej</t>
  </si>
  <si>
    <t>Liczba</t>
  </si>
  <si>
    <t>Czy w 2020 r. realizowali Państwo ewaluację z zakresu ochrony zdrowia (w całości lub częściowo poświęconej wsparciu ze środków UE ochrony zdrowia)?</t>
  </si>
  <si>
    <t>Nabór zakończony. Zostały zawarte umowy o dofinansowanie.</t>
  </si>
  <si>
    <t>Nabór zakończony. Została zawarta umowa o dofinansowanie.</t>
  </si>
  <si>
    <t>https://www.funduszeeuropejskie.gov.pl/nabory/84-infrastruktura-spoleczna-841-infrastruktura-ochrony-zdrowia-7/</t>
  </si>
  <si>
    <t>RPPD.08.04.01-IZ.00-20-002/20</t>
  </si>
  <si>
    <t>Konkurs anulowano</t>
  </si>
  <si>
    <t>W wyniku powstania oszczędności w ramach Działania 2.5 (PI 8vi) IZ RPOWP planuje przesunięcie 300 000,00 EUR do Działania 2.2 (PI 8iv).</t>
  </si>
  <si>
    <t>Według stanu na 31.12.2020 r. nabór trwał (nabór zakończył się 19.01.2021 r.).</t>
  </si>
  <si>
    <t>Liczba projektów infrastrukturalnych (umów), w ramach których skierowano wsparcie do opieki szpitalnej</t>
  </si>
  <si>
    <t>Wartość umów dla projektów infrastrukturalnych, w ramach których skierowano wsparcie do opieki szpitalnej</t>
  </si>
  <si>
    <t>*w kwocie 23 875 482,60 wykazanej w kolumnie 3 znajdują się m.in. poniższe projekty, w ramach których wsparcie zostało skierowane zarówno do POZ jak i AOS. 
RPPD.08.04.01-20-0031/18 - kwota 574 528,00 PLN
RPPD.08.04.01-20-0034/18 - kwota 1 927 001,88 PLN
RPPD.08.04.01-20-0046/18 - kwota 7 910 193,23 PLN
RPPD.08.04.01-20-0052/18 - kwota 4 785 031,03 PLN
RPPD.08.04.01-20-0030/18 - kwota 1 262 094,95 PLN
RPPD.08.04.01-20-0063/18 - kwota 1 717 397,87 PLN
RPPD.08.04.01-20-0064/18 - kwota 1 106 645,42 PLN</t>
  </si>
  <si>
    <r>
      <t xml:space="preserve">Projekty, w których beneficjentem był/ jest </t>
    </r>
    <r>
      <rPr>
        <b/>
        <strike/>
        <sz val="9"/>
        <rFont val="Arial"/>
        <family val="2"/>
        <charset val="238"/>
      </rPr>
      <t>Wsparcie</t>
    </r>
    <r>
      <rPr>
        <b/>
        <sz val="9"/>
        <rFont val="Arial"/>
        <family val="2"/>
        <charset val="238"/>
      </rPr>
      <t xml:space="preserve"> tylko dla POZ / AOS / szpital *</t>
    </r>
  </si>
  <si>
    <t>Projekty kompleksowe (wsparcie POZ / AOS / szpitala jest elementem szerszego projektu)**</t>
  </si>
  <si>
    <t>* oznacza to, że POZ lub AOS lub szpital jest beneficjentem projektu</t>
  </si>
  <si>
    <t>** oznacza to, że POZ lub AOS lub szpital nie muszą być beneficjentem projektu, ale zadania ujmują wsparcie infrastruktrualne dla tego poziomu opieki; należy podać wartość całej umowy</t>
  </si>
  <si>
    <r>
      <t xml:space="preserve">*Na koniec 31.12.2020 r. zawarto 44 umowy o dofinansowanie projektów współfinansowanych 
z EFRR, z czego 31 umów dotyczyło wsparcia skierowanego jednocześnie do kilku poziomów opieki zdrowotnej np. POZ i AOS, opieka szpitalna i AOS. W przypadku projektów o charakterze kompleksowym, w których szpital jest Beneficjentem projektu, odpowiednie informacje wykazano w kolumnie </t>
    </r>
    <r>
      <rPr>
        <i/>
        <sz val="9"/>
        <rFont val="Arial"/>
        <family val="2"/>
        <charset val="238"/>
      </rPr>
      <t>projekty kompleksowe</t>
    </r>
    <r>
      <rPr>
        <sz val="9"/>
        <rFont val="Arial"/>
        <family val="2"/>
        <charset val="238"/>
      </rPr>
      <t xml:space="preserve">.
W kolumnie </t>
    </r>
    <r>
      <rPr>
        <i/>
        <sz val="9"/>
        <rFont val="Arial"/>
        <family val="2"/>
        <charset val="238"/>
      </rPr>
      <t>projekty kompleksowe</t>
    </r>
    <r>
      <rPr>
        <sz val="9"/>
        <rFont val="Arial"/>
        <family val="2"/>
        <charset val="238"/>
      </rPr>
      <t xml:space="preserve"> w pozycjach dot. wartości umów w ramach POZ/AOS/opieki szpitalnej, z uwagi na brak możliwości wyodrębnienia udzielonego wsparcia na konkretny poziom opieki zdrowotnej wykazano wartości całych umów o dofinansowanie.
</t>
    </r>
  </si>
  <si>
    <r>
      <t xml:space="preserve">Zarząd Województwa Podlaskiego uchwałą nr 193/3244/2021 z dnia 18 marca 2021 r. zmienił </t>
    </r>
    <r>
      <rPr>
        <i/>
        <sz val="9"/>
        <rFont val="Arial"/>
        <family val="2"/>
        <charset val="238"/>
      </rPr>
      <t xml:space="preserve">uchwałę w sprawie przyjęcia Szczegółowego Opisu Osi Priorytetowych Regionalnego Programu Operacyjnego Województwa Podlaskiego na lata 2014-2020.
</t>
    </r>
    <r>
      <rPr>
        <sz val="9"/>
        <rFont val="Arial"/>
        <family val="2"/>
        <charset val="238"/>
      </rPr>
      <t>Środki dedykowane wyłącznie obszarowi zdrowie (wsparcie UE) w ramach Poddziałania 8.4.1 (PI 9a) zostały zwiększone o 5 188 870,00 EUR.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</si>
</sst>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z_ł_-;\-* #,##0.00\ _z_ł_-;_-* &quot;-&quot;??\ _z_ł_-;_-@_-"/>
    <numFmt numFmtId="165" formatCode="#,##0.00\ _z_ł"/>
    <numFmt numFmtId="166" formatCode="0.00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8"/>
      <name val="Arial"/>
      <family val="2"/>
      <charset val="238"/>
    </font>
    <font>
      <b/>
      <strike/>
      <sz val="9"/>
      <name val="Arial"/>
      <family val="2"/>
      <charset val="238"/>
    </font>
    <font>
      <i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04">
    <xf numFmtId="0" fontId="0" fillId="0" borderId="0" xfId="0"/>
    <xf numFmtId="0" fontId="2" fillId="0" borderId="0" xfId="0" applyFont="1"/>
    <xf numFmtId="164" fontId="3" fillId="0" borderId="0" xfId="1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/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/>
    <xf numFmtId="2" fontId="3" fillId="0" borderId="0" xfId="0" applyNumberFormat="1" applyFont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right"/>
    </xf>
    <xf numFmtId="0" fontId="3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4" fontId="3" fillId="0" borderId="0" xfId="0" applyNumberFormat="1" applyFont="1"/>
    <xf numFmtId="0" fontId="9" fillId="0" borderId="0" xfId="0" applyFont="1"/>
    <xf numFmtId="0" fontId="5" fillId="2" borderId="19" xfId="0" applyFont="1" applyFill="1" applyBorder="1" applyAlignment="1">
      <alignment horizontal="left" vertical="top" wrapText="1"/>
    </xf>
    <xf numFmtId="0" fontId="5" fillId="2" borderId="20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2" fontId="5" fillId="2" borderId="20" xfId="0" applyNumberFormat="1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wrapText="1"/>
    </xf>
    <xf numFmtId="0" fontId="6" fillId="0" borderId="1" xfId="3" applyFont="1" applyFill="1" applyBorder="1" applyAlignment="1">
      <alignment wrapText="1"/>
    </xf>
    <xf numFmtId="0" fontId="10" fillId="4" borderId="14" xfId="0" applyFont="1" applyFill="1" applyBorder="1" applyAlignment="1">
      <alignment horizontal="left" vertical="top" wrapText="1"/>
    </xf>
    <xf numFmtId="0" fontId="6" fillId="4" borderId="14" xfId="0" applyFont="1" applyFill="1" applyBorder="1" applyAlignment="1">
      <alignment horizontal="left" vertical="center" wrapText="1"/>
    </xf>
    <xf numFmtId="0" fontId="5" fillId="5" borderId="19" xfId="0" applyFont="1" applyFill="1" applyBorder="1" applyAlignment="1">
      <alignment horizontal="left" vertical="top" wrapText="1"/>
    </xf>
    <xf numFmtId="0" fontId="5" fillId="5" borderId="20" xfId="0" applyFont="1" applyFill="1" applyBorder="1" applyAlignment="1">
      <alignment horizontal="left" vertical="top" wrapText="1"/>
    </xf>
    <xf numFmtId="0" fontId="5" fillId="5" borderId="18" xfId="0" applyFont="1" applyFill="1" applyBorder="1" applyAlignment="1">
      <alignment horizontal="left" vertical="top" wrapText="1"/>
    </xf>
    <xf numFmtId="4" fontId="6" fillId="4" borderId="1" xfId="1" applyNumberFormat="1" applyFont="1" applyFill="1" applyBorder="1" applyAlignment="1">
      <alignment horizontal="right" vertical="top" wrapText="1"/>
    </xf>
    <xf numFmtId="4" fontId="0" fillId="0" borderId="0" xfId="0" applyNumberFormat="1"/>
    <xf numFmtId="2" fontId="5" fillId="2" borderId="18" xfId="0" applyNumberFormat="1" applyFont="1" applyFill="1" applyBorder="1" applyAlignment="1">
      <alignment horizontal="left" vertical="top" wrapText="1"/>
    </xf>
    <xf numFmtId="4" fontId="6" fillId="0" borderId="14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4" fillId="6" borderId="22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25" xfId="0" applyFont="1" applyFill="1" applyBorder="1" applyAlignment="1">
      <alignment horizontal="center" vertical="center" wrapText="1"/>
    </xf>
    <xf numFmtId="0" fontId="16" fillId="6" borderId="22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65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/>
    </xf>
    <xf numFmtId="0" fontId="11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/>
    </xf>
    <xf numFmtId="0" fontId="17" fillId="0" borderId="1" xfId="0" applyFont="1" applyBorder="1" applyAlignment="1">
      <alignment vertical="top"/>
    </xf>
    <xf numFmtId="0" fontId="11" fillId="7" borderId="1" xfId="0" applyFont="1" applyFill="1" applyBorder="1" applyAlignment="1">
      <alignment horizontal="left" vertical="center"/>
    </xf>
    <xf numFmtId="0" fontId="11" fillId="4" borderId="22" xfId="0" applyFont="1" applyFill="1" applyBorder="1" applyAlignment="1">
      <alignment horizontal="left" vertical="center"/>
    </xf>
    <xf numFmtId="0" fontId="18" fillId="4" borderId="22" xfId="0" applyFont="1" applyFill="1" applyBorder="1" applyAlignment="1">
      <alignment vertical="top"/>
    </xf>
    <xf numFmtId="0" fontId="11" fillId="0" borderId="23" xfId="0" applyFont="1" applyBorder="1" applyAlignment="1">
      <alignment vertical="center"/>
    </xf>
    <xf numFmtId="0" fontId="11" fillId="4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4" borderId="25" xfId="0" applyFont="1" applyFill="1" applyBorder="1" applyAlignment="1">
      <alignment vertical="top"/>
    </xf>
    <xf numFmtId="0" fontId="11" fillId="0" borderId="1" xfId="0" applyFont="1" applyBorder="1" applyAlignment="1">
      <alignment vertical="center"/>
    </xf>
    <xf numFmtId="0" fontId="17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43" fontId="9" fillId="0" borderId="0" xfId="0" applyNumberFormat="1" applyFont="1"/>
    <xf numFmtId="0" fontId="17" fillId="0" borderId="0" xfId="0" applyFont="1" applyAlignment="1">
      <alignment horizontal="left" vertical="top"/>
    </xf>
    <xf numFmtId="164" fontId="11" fillId="0" borderId="0" xfId="0" applyNumberFormat="1" applyFont="1" applyAlignment="1">
      <alignment horizontal="center" vertical="center" wrapText="1"/>
    </xf>
    <xf numFmtId="0" fontId="18" fillId="7" borderId="1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vertical="top"/>
    </xf>
    <xf numFmtId="43" fontId="11" fillId="0" borderId="0" xfId="5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center"/>
    </xf>
    <xf numFmtId="0" fontId="20" fillId="0" borderId="0" xfId="0" applyFont="1" applyAlignment="1">
      <alignment horizontal="left"/>
    </xf>
    <xf numFmtId="0" fontId="21" fillId="0" borderId="0" xfId="0" applyFont="1"/>
    <xf numFmtId="3" fontId="3" fillId="0" borderId="1" xfId="0" applyNumberFormat="1" applyFont="1" applyBorder="1"/>
    <xf numFmtId="0" fontId="3" fillId="0" borderId="11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0" xfId="0" applyFont="1" applyBorder="1" applyAlignment="1">
      <alignment wrapText="1"/>
    </xf>
    <xf numFmtId="3" fontId="3" fillId="0" borderId="0" xfId="0" applyNumberFormat="1" applyFont="1" applyBorder="1"/>
    <xf numFmtId="166" fontId="0" fillId="0" borderId="0" xfId="0" applyNumberFormat="1"/>
    <xf numFmtId="164" fontId="0" fillId="0" borderId="0" xfId="1" applyFont="1"/>
    <xf numFmtId="2" fontId="0" fillId="0" borderId="0" xfId="0" applyNumberFormat="1"/>
    <xf numFmtId="164" fontId="0" fillId="0" borderId="0" xfId="1" applyNumberFormat="1" applyFont="1"/>
    <xf numFmtId="0" fontId="0" fillId="0" borderId="0" xfId="0" applyFill="1"/>
    <xf numFmtId="0" fontId="3" fillId="0" borderId="0" xfId="6" applyFont="1"/>
    <xf numFmtId="4" fontId="3" fillId="0" borderId="0" xfId="6" applyNumberFormat="1" applyFont="1"/>
    <xf numFmtId="3" fontId="3" fillId="0" borderId="0" xfId="6" applyNumberFormat="1" applyFont="1"/>
    <xf numFmtId="3" fontId="22" fillId="0" borderId="0" xfId="6" applyNumberFormat="1" applyFont="1"/>
    <xf numFmtId="4" fontId="4" fillId="0" borderId="31" xfId="6" applyNumberFormat="1" applyFont="1" applyBorder="1" applyAlignment="1">
      <alignment horizontal="right" vertical="center" wrapText="1"/>
    </xf>
    <xf numFmtId="4" fontId="6" fillId="0" borderId="16" xfId="6" applyNumberFormat="1" applyFont="1" applyBorder="1" applyAlignment="1">
      <alignment horizontal="right" vertical="center"/>
    </xf>
    <xf numFmtId="0" fontId="3" fillId="0" borderId="16" xfId="6" applyFont="1" applyBorder="1" applyAlignment="1">
      <alignment horizontal="left" vertical="center" wrapText="1"/>
    </xf>
    <xf numFmtId="0" fontId="3" fillId="0" borderId="15" xfId="6" applyFont="1" applyBorder="1" applyAlignment="1">
      <alignment horizontal="left" vertical="center" wrapText="1"/>
    </xf>
    <xf numFmtId="0" fontId="6" fillId="0" borderId="14" xfId="6" applyFont="1" applyBorder="1" applyAlignment="1">
      <alignment horizontal="left" vertical="center" wrapText="1"/>
    </xf>
    <xf numFmtId="4" fontId="6" fillId="0" borderId="1" xfId="6" applyNumberFormat="1" applyFont="1" applyBorder="1" applyAlignment="1">
      <alignment horizontal="right" vertical="center"/>
    </xf>
    <xf numFmtId="0" fontId="3" fillId="0" borderId="1" xfId="6" applyFont="1" applyBorder="1" applyAlignment="1">
      <alignment horizontal="left" vertical="center" wrapText="1"/>
    </xf>
    <xf numFmtId="3" fontId="22" fillId="0" borderId="0" xfId="6" applyNumberFormat="1" applyFont="1" applyAlignment="1">
      <alignment wrapText="1"/>
    </xf>
    <xf numFmtId="0" fontId="3" fillId="0" borderId="13" xfId="6" applyFont="1" applyBorder="1" applyAlignment="1">
      <alignment horizontal="left" vertical="center" wrapText="1"/>
    </xf>
    <xf numFmtId="0" fontId="5" fillId="0" borderId="0" xfId="6" applyFont="1" applyAlignment="1">
      <alignment horizontal="center" vertical="center"/>
    </xf>
    <xf numFmtId="0" fontId="3" fillId="2" borderId="14" xfId="6" applyFont="1" applyFill="1" applyBorder="1" applyAlignment="1">
      <alignment horizontal="center" vertical="top" wrapText="1"/>
    </xf>
    <xf numFmtId="0" fontId="3" fillId="2" borderId="1" xfId="6" applyFont="1" applyFill="1" applyBorder="1" applyAlignment="1">
      <alignment horizontal="center" vertical="top" wrapText="1"/>
    </xf>
    <xf numFmtId="0" fontId="3" fillId="2" borderId="13" xfId="6" applyFont="1" applyFill="1" applyBorder="1" applyAlignment="1">
      <alignment horizontal="center" vertical="top" wrapText="1"/>
    </xf>
    <xf numFmtId="0" fontId="3" fillId="2" borderId="1" xfId="6" applyFont="1" applyFill="1" applyBorder="1" applyAlignment="1">
      <alignment horizontal="left" vertical="top" wrapText="1"/>
    </xf>
    <xf numFmtId="0" fontId="5" fillId="0" borderId="0" xfId="6" applyFont="1"/>
    <xf numFmtId="0" fontId="2" fillId="0" borderId="0" xfId="6" applyFont="1"/>
    <xf numFmtId="1" fontId="0" fillId="0" borderId="0" xfId="0" applyNumberFormat="1"/>
    <xf numFmtId="4" fontId="4" fillId="0" borderId="0" xfId="0" applyNumberFormat="1" applyFont="1" applyBorder="1"/>
    <xf numFmtId="0" fontId="3" fillId="0" borderId="15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4" fontId="3" fillId="4" borderId="16" xfId="1" applyNumberFormat="1" applyFont="1" applyFill="1" applyBorder="1" applyAlignment="1">
      <alignment horizontal="right" vertical="top" wrapText="1"/>
    </xf>
    <xf numFmtId="4" fontId="3" fillId="0" borderId="16" xfId="1" applyNumberFormat="1" applyFont="1" applyFill="1" applyBorder="1" applyAlignment="1">
      <alignment horizontal="right" vertical="top" wrapText="1"/>
    </xf>
    <xf numFmtId="0" fontId="6" fillId="4" borderId="17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3" fillId="4" borderId="13" xfId="0" applyFont="1" applyFill="1" applyBorder="1" applyAlignment="1">
      <alignment horizontal="left" vertical="top" wrapText="1"/>
    </xf>
    <xf numFmtId="164" fontId="6" fillId="0" borderId="1" xfId="1" applyFont="1" applyBorder="1" applyAlignment="1">
      <alignment horizontal="right" wrapText="1"/>
    </xf>
    <xf numFmtId="164" fontId="6" fillId="0" borderId="14" xfId="1" applyFont="1" applyFill="1" applyBorder="1" applyAlignment="1">
      <alignment horizontal="right" wrapText="1"/>
    </xf>
    <xf numFmtId="0" fontId="6" fillId="0" borderId="15" xfId="0" applyFont="1" applyFill="1" applyBorder="1" applyAlignment="1">
      <alignment wrapText="1"/>
    </xf>
    <xf numFmtId="0" fontId="6" fillId="0" borderId="16" xfId="0" applyFont="1" applyFill="1" applyBorder="1" applyAlignment="1">
      <alignment horizontal="left" wrapText="1"/>
    </xf>
    <xf numFmtId="0" fontId="6" fillId="0" borderId="16" xfId="3" applyFont="1" applyFill="1" applyBorder="1" applyAlignment="1">
      <alignment wrapText="1"/>
    </xf>
    <xf numFmtId="4" fontId="6" fillId="0" borderId="16" xfId="0" applyNumberFormat="1" applyFont="1" applyFill="1" applyBorder="1" applyAlignment="1">
      <alignment horizontal="right"/>
    </xf>
    <xf numFmtId="0" fontId="6" fillId="0" borderId="16" xfId="0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4" fontId="6" fillId="0" borderId="17" xfId="0" applyNumberFormat="1" applyFont="1" applyFill="1" applyBorder="1" applyAlignment="1">
      <alignment horizontal="right"/>
    </xf>
    <xf numFmtId="0" fontId="23" fillId="4" borderId="16" xfId="0" applyFont="1" applyFill="1" applyBorder="1" applyAlignment="1">
      <alignment horizontal="center" vertical="center"/>
    </xf>
    <xf numFmtId="0" fontId="23" fillId="4" borderId="16" xfId="0" applyFont="1" applyFill="1" applyBorder="1" applyAlignment="1">
      <alignment vertical="center" wrapText="1"/>
    </xf>
    <xf numFmtId="14" fontId="23" fillId="4" borderId="16" xfId="0" applyNumberFormat="1" applyFont="1" applyFill="1" applyBorder="1" applyAlignment="1">
      <alignment horizontal="center" vertical="center"/>
    </xf>
    <xf numFmtId="4" fontId="23" fillId="4" borderId="16" xfId="0" applyNumberFormat="1" applyFont="1" applyFill="1" applyBorder="1" applyAlignment="1">
      <alignment horizontal="right" vertical="center"/>
    </xf>
    <xf numFmtId="0" fontId="5" fillId="2" borderId="33" xfId="0" applyFont="1" applyFill="1" applyBorder="1" applyAlignment="1">
      <alignment horizontal="left" vertical="top" wrapText="1"/>
    </xf>
    <xf numFmtId="0" fontId="6" fillId="3" borderId="34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top" wrapText="1"/>
    </xf>
    <xf numFmtId="0" fontId="23" fillId="4" borderId="15" xfId="3" applyFont="1" applyFill="1" applyBorder="1" applyAlignment="1">
      <alignment vertical="center" wrapText="1"/>
    </xf>
    <xf numFmtId="4" fontId="23" fillId="4" borderId="17" xfId="0" applyNumberFormat="1" applyFont="1" applyFill="1" applyBorder="1" applyAlignment="1">
      <alignment horizontal="right" vertical="center"/>
    </xf>
    <xf numFmtId="3" fontId="8" fillId="0" borderId="17" xfId="0" applyNumberFormat="1" applyFont="1" applyBorder="1" applyAlignment="1">
      <alignment horizontal="center"/>
    </xf>
    <xf numFmtId="3" fontId="6" fillId="0" borderId="1" xfId="0" applyNumberFormat="1" applyFont="1" applyBorder="1"/>
    <xf numFmtId="3" fontId="6" fillId="0" borderId="14" xfId="0" applyNumberFormat="1" applyFont="1" applyBorder="1"/>
    <xf numFmtId="4" fontId="6" fillId="0" borderId="1" xfId="0" applyNumberFormat="1" applyFont="1" applyBorder="1"/>
    <xf numFmtId="4" fontId="6" fillId="0" borderId="14" xfId="0" applyNumberFormat="1" applyFont="1" applyBorder="1"/>
    <xf numFmtId="4" fontId="6" fillId="0" borderId="21" xfId="0" applyNumberFormat="1" applyFont="1" applyBorder="1"/>
    <xf numFmtId="4" fontId="6" fillId="0" borderId="17" xfId="0" applyNumberFormat="1" applyFont="1" applyBorder="1"/>
    <xf numFmtId="0" fontId="6" fillId="2" borderId="1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0" borderId="13" xfId="0" applyFont="1" applyBorder="1" applyAlignment="1">
      <alignment wrapText="1"/>
    </xf>
    <xf numFmtId="0" fontId="6" fillId="0" borderId="32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14" xfId="6" applyFont="1" applyBorder="1" applyAlignment="1">
      <alignment horizontal="justify" vertical="center" wrapText="1"/>
    </xf>
    <xf numFmtId="4" fontId="6" fillId="0" borderId="1" xfId="6" applyNumberFormat="1" applyFont="1" applyBorder="1" applyAlignment="1">
      <alignment horizontal="left" vertical="center" wrapText="1"/>
    </xf>
    <xf numFmtId="4" fontId="6" fillId="0" borderId="16" xfId="6" applyNumberFormat="1" applyFont="1" applyBorder="1" applyAlignment="1">
      <alignment horizontal="left" vertical="center" wrapText="1"/>
    </xf>
    <xf numFmtId="4" fontId="6" fillId="0" borderId="16" xfId="6" applyNumberFormat="1" applyFont="1" applyBorder="1" applyAlignment="1">
      <alignment horizontal="right" vertical="center" wrapText="1"/>
    </xf>
    <xf numFmtId="0" fontId="6" fillId="0" borderId="17" xfId="6" applyFont="1" applyBorder="1" applyAlignment="1">
      <alignment horizontal="justify" vertical="center" wrapText="1"/>
    </xf>
    <xf numFmtId="0" fontId="3" fillId="2" borderId="6" xfId="6" applyFont="1" applyFill="1" applyBorder="1" applyAlignment="1">
      <alignment horizontal="center" vertical="top" wrapText="1"/>
    </xf>
    <xf numFmtId="0" fontId="3" fillId="2" borderId="4" xfId="6" applyFont="1" applyFill="1" applyBorder="1" applyAlignment="1">
      <alignment horizontal="center" vertical="top" wrapText="1"/>
    </xf>
    <xf numFmtId="0" fontId="3" fillId="2" borderId="10" xfId="6" applyFont="1" applyFill="1" applyBorder="1" applyAlignment="1">
      <alignment horizontal="center" vertical="top" wrapText="1"/>
    </xf>
    <xf numFmtId="0" fontId="3" fillId="2" borderId="12" xfId="6" applyFont="1" applyFill="1" applyBorder="1" applyAlignment="1">
      <alignment horizontal="center" vertical="top" wrapText="1"/>
    </xf>
    <xf numFmtId="0" fontId="5" fillId="0" borderId="2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3" fillId="2" borderId="7" xfId="6" applyFont="1" applyFill="1" applyBorder="1" applyAlignment="1">
      <alignment horizontal="center" vertical="top" wrapText="1"/>
    </xf>
    <xf numFmtId="0" fontId="3" fillId="2" borderId="8" xfId="6" applyFont="1" applyFill="1" applyBorder="1" applyAlignment="1">
      <alignment horizontal="center" vertical="top" wrapText="1"/>
    </xf>
    <xf numFmtId="0" fontId="3" fillId="2" borderId="9" xfId="6" applyFont="1" applyFill="1" applyBorder="1" applyAlignment="1">
      <alignment horizontal="center" vertical="top" wrapText="1"/>
    </xf>
    <xf numFmtId="0" fontId="3" fillId="2" borderId="5" xfId="6" applyFont="1" applyFill="1" applyBorder="1" applyAlignment="1">
      <alignment horizontal="center" vertical="top" wrapText="1"/>
    </xf>
    <xf numFmtId="0" fontId="3" fillId="2" borderId="11" xfId="6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4" fontId="19" fillId="0" borderId="22" xfId="5" applyNumberFormat="1" applyFont="1" applyFill="1" applyBorder="1" applyAlignment="1">
      <alignment horizontal="center" vertical="top"/>
    </xf>
    <xf numFmtId="4" fontId="19" fillId="0" borderId="25" xfId="5" applyNumberFormat="1" applyFont="1" applyFill="1" applyBorder="1" applyAlignment="1">
      <alignment horizontal="center" vertical="top"/>
    </xf>
    <xf numFmtId="4" fontId="19" fillId="0" borderId="4" xfId="5" applyNumberFormat="1" applyFont="1" applyFill="1" applyBorder="1" applyAlignment="1">
      <alignment horizontal="center" vertical="top"/>
    </xf>
    <xf numFmtId="0" fontId="11" fillId="0" borderId="22" xfId="0" quotePrefix="1" applyFont="1" applyBorder="1" applyAlignment="1">
      <alignment horizontal="left" vertical="top" wrapText="1"/>
    </xf>
    <xf numFmtId="0" fontId="11" fillId="0" borderId="25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2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/>
    </xf>
    <xf numFmtId="0" fontId="11" fillId="0" borderId="25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3" fontId="19" fillId="0" borderId="22" xfId="5" applyFont="1" applyFill="1" applyBorder="1" applyAlignment="1">
      <alignment horizontal="center" vertical="top"/>
    </xf>
    <xf numFmtId="43" fontId="19" fillId="0" borderId="25" xfId="5" applyFont="1" applyFill="1" applyBorder="1" applyAlignment="1">
      <alignment horizontal="center" vertical="top"/>
    </xf>
    <xf numFmtId="43" fontId="19" fillId="0" borderId="4" xfId="5" applyFont="1" applyFill="1" applyBorder="1" applyAlignment="1">
      <alignment horizontal="center" vertical="top"/>
    </xf>
    <xf numFmtId="0" fontId="14" fillId="6" borderId="23" xfId="0" applyFont="1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top"/>
    </xf>
    <xf numFmtId="0" fontId="11" fillId="0" borderId="28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0" borderId="35" xfId="6" applyFont="1" applyBorder="1" applyAlignment="1">
      <alignment horizontal="center" wrapText="1"/>
    </xf>
  </cellXfs>
  <cellStyles count="7">
    <cellStyle name="Dziesiętny" xfId="1" builtinId="3"/>
    <cellStyle name="Dziesiętny 2" xfId="2" xr:uid="{00000000-0005-0000-0000-000001000000}"/>
    <cellStyle name="Dziesiętny 3" xfId="5" xr:uid="{00000000-0005-0000-0000-000002000000}"/>
    <cellStyle name="Dziesiętny 3 2" xfId="4" xr:uid="{00000000-0005-0000-0000-000003000000}"/>
    <cellStyle name="Hiperłącze" xfId="3" builtinId="8"/>
    <cellStyle name="Normalny" xfId="0" builtinId="0"/>
    <cellStyle name="Normalny 2" xfId="6" xr:uid="{00000000-0005-0000-0000-000006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unduszeeuropejskie.gov.pl/nabory/72-rozwoj-uslug-spolecznych-721-rozwoj-uslug-spolecznych-i-zdrowotnych-na-rzecz-osob-zagrozonych-wykluczeniem-spolecznym-6/" TargetMode="External"/><Relationship Id="rId13" Type="http://schemas.openxmlformats.org/officeDocument/2006/relationships/hyperlink" Target="http://www.funduszeeuropejskie.gov.pl/nabory/25-aktywne-i-zdrowe-starzenie-sie-5/" TargetMode="External"/><Relationship Id="rId18" Type="http://schemas.openxmlformats.org/officeDocument/2006/relationships/hyperlink" Target="http://www.funduszeeuropejskie.gov.pl/nabory/25-aktywne-i-zdrowe-starzenie-sie-6/" TargetMode="External"/><Relationship Id="rId3" Type="http://schemas.openxmlformats.org/officeDocument/2006/relationships/hyperlink" Target="http://www.funduszeeuropejskie.gov.pl/nabory/25-aktywne-i-zdrowe-starzenie-sie-1/" TargetMode="External"/><Relationship Id="rId7" Type="http://schemas.openxmlformats.org/officeDocument/2006/relationships/hyperlink" Target="http://www.funduszeeuropejskie.gov.pl/nabory/84-infrastruktura-spoleczna-841-infrastruktura-ochrony-zdrowia-4/" TargetMode="External"/><Relationship Id="rId12" Type="http://schemas.openxmlformats.org/officeDocument/2006/relationships/hyperlink" Target="http://www.funduszeeuropejskie.gov.pl/nabory/72-rozwoj-uslug-spolecznych-721-rozwoj-uslug-spolecznych-i-zdrowotnych-na-rzecz-osob-zagrozonych-wykluczeniem-spolecznym-5/" TargetMode="External"/><Relationship Id="rId17" Type="http://schemas.openxmlformats.org/officeDocument/2006/relationships/hyperlink" Target="http://www.funduszeeuropejskie.gov.pl/nabory/72-rozwoj-uslug-spolecznych-721-rozwoj-uslug-spolecznych-i-zdrowotnych-na-rzecz-osob-zagrozonych-wykluczeniem-spolecznym-10/" TargetMode="External"/><Relationship Id="rId2" Type="http://schemas.openxmlformats.org/officeDocument/2006/relationships/hyperlink" Target="http://www.funduszeeuropejskie.gov.pl/nabory/84-infrastruktura-spoleczna-841-infrastruktura-ochrony-zdrowia/" TargetMode="External"/><Relationship Id="rId16" Type="http://schemas.openxmlformats.org/officeDocument/2006/relationships/hyperlink" Target="http://www.funduszeeuropejskie.gov.pl/nabory/72-rozwoj-uslug-spolecznych-721-rozwoj-uslug-spolecznych-i-zdrowotnych-na-rzecz-osob-zagrozonych-wykluczeniem-spolecznym-9/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://www.funduszeeuropejskie.gov.pl/nabory/25-aktywne-i-zdrowe-starzenie-sie/" TargetMode="External"/><Relationship Id="rId6" Type="http://schemas.openxmlformats.org/officeDocument/2006/relationships/hyperlink" Target="http://www.funduszeeuropejskie.gov.pl/nabory/84-infrastruktura-spoleczna-841-infrastruktura-ochrony-zdrowia-2/" TargetMode="External"/><Relationship Id="rId11" Type="http://schemas.openxmlformats.org/officeDocument/2006/relationships/hyperlink" Target="http://www.funduszeeuropejskie.gov.pl/nabory/84-infrastruktura-spoleczna-841-infrastruktura-ochrony-zdrowia-5/" TargetMode="External"/><Relationship Id="rId5" Type="http://schemas.openxmlformats.org/officeDocument/2006/relationships/hyperlink" Target="http://www.funduszeeuropejskie.gov.pl/nabory/84-infrastruktura-spoleczna-841-infrastruktura-ochrony-zdrowia-1/" TargetMode="External"/><Relationship Id="rId15" Type="http://schemas.openxmlformats.org/officeDocument/2006/relationships/hyperlink" Target="http://www.funduszeeuropejskie.gov.pl/nabory/25-aktywne-i-zdrowe-starzenie-sie-3/" TargetMode="External"/><Relationship Id="rId10" Type="http://schemas.openxmlformats.org/officeDocument/2006/relationships/hyperlink" Target="http://www.funduszeeuropejskie.gov.pl/nabory/84-infrastruktura-spoleczna-841-infrastruktura-ochrony-zdrowia-6/" TargetMode="External"/><Relationship Id="rId19" Type="http://schemas.openxmlformats.org/officeDocument/2006/relationships/hyperlink" Target="https://www.funduszeeuropejskie.gov.pl/nabory/84-infrastruktura-spoleczna-841-infrastruktura-ochrony-zdrowia-7/" TargetMode="External"/><Relationship Id="rId4" Type="http://schemas.openxmlformats.org/officeDocument/2006/relationships/hyperlink" Target="http://www.funduszeeuropejskie.gov.pl/nabory/25-aktywne-i-zdrowe-starzenie-sie-2/" TargetMode="External"/><Relationship Id="rId9" Type="http://schemas.openxmlformats.org/officeDocument/2006/relationships/hyperlink" Target="http://www.funduszeeuropejskie.gov.pl/nabory/72-rozwoj-uslug-spolecznych-721-rozwoj-uslug-spolecznych-i-zdrowotnych-na-rzecz-osob-zagrozonych-wykluczeniem-spolecznym-7/" TargetMode="External"/><Relationship Id="rId14" Type="http://schemas.openxmlformats.org/officeDocument/2006/relationships/hyperlink" Target="http://www.funduszeeuropejskie.gov.pl/nabory/84-infrastruktura-spoleczna-841-infrastruktura-ochrony-zdrowia-3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"/>
  <sheetViews>
    <sheetView tabSelected="1" zoomScale="85" zoomScaleNormal="85" workbookViewId="0">
      <selection activeCell="A3" sqref="A3:F3"/>
    </sheetView>
  </sheetViews>
  <sheetFormatPr defaultColWidth="9.1796875" defaultRowHeight="11.5" x14ac:dyDescent="0.25"/>
  <cols>
    <col min="1" max="1" width="15.26953125" style="87" customWidth="1"/>
    <col min="2" max="2" width="21.54296875" style="87" customWidth="1"/>
    <col min="3" max="3" width="15.1796875" style="87" bestFit="1" customWidth="1"/>
    <col min="4" max="4" width="37.90625" style="87" customWidth="1"/>
    <col min="5" max="5" width="14.1796875" style="87" customWidth="1"/>
    <col min="6" max="6" width="17.26953125" style="87" customWidth="1"/>
    <col min="7" max="14" width="20.7265625" style="87" customWidth="1"/>
    <col min="15" max="15" width="68.26953125" style="87" customWidth="1"/>
    <col min="16" max="16" width="9.1796875" style="87"/>
    <col min="17" max="17" width="21.26953125" style="87" customWidth="1"/>
    <col min="18" max="18" width="9.1796875" style="87"/>
    <col min="19" max="19" width="11" style="87" bestFit="1" customWidth="1"/>
    <col min="20" max="20" width="9.1796875" style="87"/>
    <col min="21" max="21" width="10.1796875" style="87" bestFit="1" customWidth="1"/>
    <col min="22" max="16384" width="9.1796875" style="87"/>
  </cols>
  <sheetData>
    <row r="1" spans="1:21" x14ac:dyDescent="0.25">
      <c r="A1" s="105" t="s">
        <v>140</v>
      </c>
      <c r="B1" s="106" t="s">
        <v>0</v>
      </c>
    </row>
    <row r="2" spans="1:21" x14ac:dyDescent="0.25">
      <c r="A2" s="106"/>
    </row>
    <row r="3" spans="1:21" ht="12" thickBot="1" x14ac:dyDescent="0.3">
      <c r="A3" s="203" t="s">
        <v>141</v>
      </c>
      <c r="B3" s="203"/>
      <c r="C3" s="203"/>
      <c r="D3" s="203"/>
      <c r="E3" s="203"/>
      <c r="F3" s="203"/>
      <c r="G3" s="159" t="s">
        <v>142</v>
      </c>
      <c r="H3" s="159"/>
      <c r="I3" s="159"/>
      <c r="J3" s="159"/>
      <c r="K3" s="159"/>
      <c r="L3" s="159"/>
      <c r="M3" s="159"/>
      <c r="N3" s="160"/>
    </row>
    <row r="4" spans="1:21" s="100" customFormat="1" ht="25.5" customHeight="1" x14ac:dyDescent="0.35">
      <c r="A4" s="164" t="s">
        <v>149</v>
      </c>
      <c r="B4" s="155" t="s">
        <v>150</v>
      </c>
      <c r="C4" s="155" t="s">
        <v>151</v>
      </c>
      <c r="D4" s="155" t="s">
        <v>152</v>
      </c>
      <c r="E4" s="155" t="s">
        <v>153</v>
      </c>
      <c r="F4" s="155" t="s">
        <v>154</v>
      </c>
      <c r="G4" s="161" t="s">
        <v>143</v>
      </c>
      <c r="H4" s="162"/>
      <c r="I4" s="161" t="s">
        <v>144</v>
      </c>
      <c r="J4" s="163"/>
      <c r="K4" s="163"/>
      <c r="L4" s="162"/>
      <c r="M4" s="155" t="s">
        <v>145</v>
      </c>
      <c r="N4" s="155" t="s">
        <v>179</v>
      </c>
      <c r="O4" s="157" t="s">
        <v>146</v>
      </c>
    </row>
    <row r="5" spans="1:21" ht="57.5" x14ac:dyDescent="0.25">
      <c r="A5" s="165"/>
      <c r="B5" s="156"/>
      <c r="C5" s="156"/>
      <c r="D5" s="156"/>
      <c r="E5" s="156"/>
      <c r="F5" s="156"/>
      <c r="G5" s="104" t="s">
        <v>180</v>
      </c>
      <c r="H5" s="104" t="s">
        <v>181</v>
      </c>
      <c r="I5" s="104" t="s">
        <v>155</v>
      </c>
      <c r="J5" s="104" t="s">
        <v>182</v>
      </c>
      <c r="K5" s="104" t="s">
        <v>186</v>
      </c>
      <c r="L5" s="104" t="s">
        <v>183</v>
      </c>
      <c r="M5" s="156"/>
      <c r="N5" s="156"/>
      <c r="O5" s="158"/>
    </row>
    <row r="6" spans="1:21" s="100" customFormat="1" x14ac:dyDescent="0.35">
      <c r="A6" s="103">
        <v>1</v>
      </c>
      <c r="B6" s="102">
        <v>2</v>
      </c>
      <c r="C6" s="102">
        <v>3</v>
      </c>
      <c r="D6" s="102">
        <v>4</v>
      </c>
      <c r="E6" s="102">
        <v>5</v>
      </c>
      <c r="F6" s="102">
        <v>6</v>
      </c>
      <c r="G6" s="102">
        <v>7</v>
      </c>
      <c r="H6" s="102">
        <v>8</v>
      </c>
      <c r="I6" s="102" t="s">
        <v>147</v>
      </c>
      <c r="J6" s="102">
        <v>10</v>
      </c>
      <c r="K6" s="102">
        <v>11</v>
      </c>
      <c r="L6" s="102">
        <v>12</v>
      </c>
      <c r="M6" s="102">
        <v>13</v>
      </c>
      <c r="N6" s="102" t="s">
        <v>148</v>
      </c>
      <c r="O6" s="101">
        <v>15</v>
      </c>
    </row>
    <row r="7" spans="1:21" ht="78" customHeight="1" x14ac:dyDescent="0.25">
      <c r="A7" s="99" t="s">
        <v>156</v>
      </c>
      <c r="B7" s="97" t="s">
        <v>157</v>
      </c>
      <c r="C7" s="97" t="s">
        <v>156</v>
      </c>
      <c r="D7" s="97" t="s">
        <v>158</v>
      </c>
      <c r="E7" s="97">
        <v>107</v>
      </c>
      <c r="F7" s="97" t="s">
        <v>187</v>
      </c>
      <c r="G7" s="96" t="s">
        <v>110</v>
      </c>
      <c r="H7" s="96">
        <v>9600100</v>
      </c>
      <c r="I7" s="96">
        <f>J7</f>
        <v>1129424</v>
      </c>
      <c r="J7" s="96">
        <v>1129424</v>
      </c>
      <c r="K7" s="96" t="s">
        <v>110</v>
      </c>
      <c r="L7" s="96" t="s">
        <v>110</v>
      </c>
      <c r="M7" s="96">
        <v>564712</v>
      </c>
      <c r="N7" s="96">
        <f>H7+I7+M7</f>
        <v>11294236</v>
      </c>
      <c r="O7" s="150" t="s">
        <v>321</v>
      </c>
      <c r="S7" s="90"/>
    </row>
    <row r="8" spans="1:21" ht="89.25" customHeight="1" x14ac:dyDescent="0.25">
      <c r="A8" s="97" t="s">
        <v>159</v>
      </c>
      <c r="B8" s="97" t="s">
        <v>160</v>
      </c>
      <c r="C8" s="97" t="s">
        <v>161</v>
      </c>
      <c r="D8" s="97" t="s">
        <v>162</v>
      </c>
      <c r="E8" s="97" t="s">
        <v>184</v>
      </c>
      <c r="F8" s="97" t="s">
        <v>188</v>
      </c>
      <c r="G8" s="151">
        <v>57720679</v>
      </c>
      <c r="H8" s="151" t="s">
        <v>110</v>
      </c>
      <c r="I8" s="96">
        <f>J8+K8+L8</f>
        <v>10433066</v>
      </c>
      <c r="J8" s="96">
        <v>3369154</v>
      </c>
      <c r="K8" s="96">
        <v>3808099</v>
      </c>
      <c r="L8" s="96">
        <v>3255813</v>
      </c>
      <c r="M8" s="96">
        <v>2305362</v>
      </c>
      <c r="N8" s="96">
        <f>G8+I8+M8</f>
        <v>70459107</v>
      </c>
      <c r="O8" s="150" t="s">
        <v>331</v>
      </c>
      <c r="Q8" s="98"/>
      <c r="S8" s="88"/>
      <c r="U8" s="88"/>
    </row>
    <row r="9" spans="1:21" ht="34.5" x14ac:dyDescent="0.25">
      <c r="A9" s="97" t="s">
        <v>163</v>
      </c>
      <c r="B9" s="97" t="s">
        <v>164</v>
      </c>
      <c r="C9" s="97" t="s">
        <v>163</v>
      </c>
      <c r="D9" s="97"/>
      <c r="E9" s="97" t="s">
        <v>185</v>
      </c>
      <c r="F9" s="97" t="s">
        <v>189</v>
      </c>
      <c r="G9" s="151">
        <v>0</v>
      </c>
      <c r="H9" s="151" t="s">
        <v>110</v>
      </c>
      <c r="I9" s="96" t="s">
        <v>110</v>
      </c>
      <c r="J9" s="96" t="s">
        <v>110</v>
      </c>
      <c r="K9" s="96" t="s">
        <v>110</v>
      </c>
      <c r="L9" s="96" t="s">
        <v>110</v>
      </c>
      <c r="M9" s="96" t="s">
        <v>110</v>
      </c>
      <c r="N9" s="96" t="s">
        <v>110</v>
      </c>
      <c r="O9" s="95" t="s">
        <v>110</v>
      </c>
    </row>
    <row r="10" spans="1:21" ht="23.5" thickBot="1" x14ac:dyDescent="0.3">
      <c r="A10" s="94" t="s">
        <v>165</v>
      </c>
      <c r="B10" s="93" t="s">
        <v>166</v>
      </c>
      <c r="C10" s="94" t="s">
        <v>167</v>
      </c>
      <c r="D10" s="93" t="s">
        <v>168</v>
      </c>
      <c r="E10" s="93">
        <v>112</v>
      </c>
      <c r="F10" s="93" t="s">
        <v>190</v>
      </c>
      <c r="G10" s="152" t="s">
        <v>110</v>
      </c>
      <c r="H10" s="153">
        <v>1477044</v>
      </c>
      <c r="I10" s="92">
        <f>J10+K10</f>
        <v>224295</v>
      </c>
      <c r="J10" s="92">
        <v>175034</v>
      </c>
      <c r="K10" s="92">
        <v>49261</v>
      </c>
      <c r="L10" s="92" t="s">
        <v>110</v>
      </c>
      <c r="M10" s="92">
        <v>49329</v>
      </c>
      <c r="N10" s="92">
        <f>H10+I10+M10</f>
        <v>1750668</v>
      </c>
      <c r="O10" s="154" t="s">
        <v>110</v>
      </c>
      <c r="P10" s="91"/>
      <c r="Q10" s="90"/>
    </row>
    <row r="11" spans="1:21" x14ac:dyDescent="0.25">
      <c r="Q11" s="89"/>
    </row>
    <row r="13" spans="1:21" x14ac:dyDescent="0.25">
      <c r="Q13" s="89"/>
    </row>
  </sheetData>
  <mergeCells count="13">
    <mergeCell ref="F4:F5"/>
    <mergeCell ref="M4:M5"/>
    <mergeCell ref="A3:F3"/>
    <mergeCell ref="A4:A5"/>
    <mergeCell ref="B4:B5"/>
    <mergeCell ref="C4:C5"/>
    <mergeCell ref="D4:D5"/>
    <mergeCell ref="E4:E5"/>
    <mergeCell ref="N4:N5"/>
    <mergeCell ref="O4:O5"/>
    <mergeCell ref="G3:N3"/>
    <mergeCell ref="G4:H4"/>
    <mergeCell ref="I4:L4"/>
  </mergeCells>
  <pageMargins left="0.11811023622047245" right="0.11811023622047245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1"/>
  <sheetViews>
    <sheetView topLeftCell="A25" zoomScale="80" zoomScaleNormal="80" zoomScaleSheetLayoutView="85" workbookViewId="0">
      <selection activeCell="D16" sqref="D16"/>
    </sheetView>
  </sheetViews>
  <sheetFormatPr defaultRowHeight="14.5" x14ac:dyDescent="0.35"/>
  <cols>
    <col min="1" max="1" width="19" customWidth="1"/>
    <col min="2" max="2" width="16" customWidth="1"/>
    <col min="3" max="3" width="11.54296875" customWidth="1"/>
    <col min="4" max="4" width="12.453125" customWidth="1"/>
    <col min="5" max="5" width="47.7265625" customWidth="1"/>
    <col min="6" max="6" width="19.08984375" customWidth="1"/>
    <col min="7" max="7" width="16.7265625" customWidth="1"/>
    <col min="8" max="8" width="17.26953125" customWidth="1"/>
    <col min="9" max="9" width="13" customWidth="1"/>
    <col min="10" max="10" width="18.54296875" customWidth="1"/>
    <col min="11" max="11" width="14.453125" customWidth="1"/>
    <col min="12" max="12" width="24.1796875" customWidth="1"/>
    <col min="13" max="13" width="27.54296875" customWidth="1"/>
  </cols>
  <sheetData>
    <row r="1" spans="1:13" x14ac:dyDescent="0.35">
      <c r="A1" s="1" t="s">
        <v>0</v>
      </c>
      <c r="B1" s="2"/>
      <c r="C1" s="2"/>
      <c r="D1" s="3"/>
      <c r="E1" s="3"/>
      <c r="F1" s="3"/>
      <c r="G1" s="3"/>
      <c r="H1" s="3"/>
      <c r="I1" s="4"/>
      <c r="J1" s="4"/>
      <c r="K1" s="3"/>
    </row>
    <row r="2" spans="1:13" x14ac:dyDescent="0.35">
      <c r="A2" s="5"/>
      <c r="B2" s="2"/>
      <c r="C2" s="2"/>
      <c r="D2" s="3"/>
      <c r="E2" s="3"/>
      <c r="F2" s="3"/>
      <c r="G2" s="3"/>
      <c r="H2" s="3"/>
      <c r="I2" s="4"/>
      <c r="J2" s="4"/>
      <c r="K2" s="3"/>
    </row>
    <row r="3" spans="1:13" x14ac:dyDescent="0.35">
      <c r="A3" s="6" t="s">
        <v>191</v>
      </c>
      <c r="B3" s="2"/>
      <c r="C3" s="2"/>
      <c r="D3" s="3"/>
      <c r="E3" s="3"/>
      <c r="F3" s="3"/>
      <c r="G3" s="3"/>
      <c r="H3" s="3"/>
      <c r="I3" s="4"/>
      <c r="J3" s="4"/>
      <c r="K3" s="3"/>
    </row>
    <row r="4" spans="1:13" ht="15" thickBot="1" x14ac:dyDescent="0.4">
      <c r="A4" s="5"/>
      <c r="B4" s="2"/>
      <c r="C4" s="2"/>
      <c r="D4" s="3"/>
      <c r="E4" s="3"/>
      <c r="F4" s="3"/>
      <c r="G4" s="3"/>
      <c r="H4" s="3"/>
      <c r="I4" s="4"/>
      <c r="J4" s="4"/>
      <c r="K4" s="3"/>
    </row>
    <row r="5" spans="1:13" ht="93.75" customHeight="1" x14ac:dyDescent="0.35">
      <c r="A5" s="26" t="s">
        <v>1</v>
      </c>
      <c r="B5" s="27" t="s">
        <v>2</v>
      </c>
      <c r="C5" s="27" t="s">
        <v>3</v>
      </c>
      <c r="D5" s="27" t="s">
        <v>4</v>
      </c>
      <c r="E5" s="27" t="s">
        <v>5</v>
      </c>
      <c r="F5" s="27" t="s">
        <v>6</v>
      </c>
      <c r="G5" s="27" t="s">
        <v>7</v>
      </c>
      <c r="H5" s="27" t="s">
        <v>8</v>
      </c>
      <c r="I5" s="27" t="s">
        <v>9</v>
      </c>
      <c r="J5" s="27" t="s">
        <v>10</v>
      </c>
      <c r="K5" s="27" t="s">
        <v>192</v>
      </c>
      <c r="L5" s="28" t="s">
        <v>193</v>
      </c>
    </row>
    <row r="6" spans="1:13" ht="58.5" customHeight="1" x14ac:dyDescent="0.35">
      <c r="A6" s="20" t="s">
        <v>11</v>
      </c>
      <c r="B6" s="7" t="s">
        <v>26</v>
      </c>
      <c r="C6" s="7" t="s">
        <v>13</v>
      </c>
      <c r="D6" s="7" t="s">
        <v>27</v>
      </c>
      <c r="E6" s="115" t="s">
        <v>28</v>
      </c>
      <c r="F6" s="29">
        <v>26137500</v>
      </c>
      <c r="G6" s="29">
        <v>4612500</v>
      </c>
      <c r="H6" s="115" t="s">
        <v>29</v>
      </c>
      <c r="I6" s="115" t="s">
        <v>30</v>
      </c>
      <c r="J6" s="115" t="s">
        <v>31</v>
      </c>
      <c r="K6" s="115">
        <v>2017</v>
      </c>
      <c r="L6" s="25" t="s">
        <v>206</v>
      </c>
    </row>
    <row r="7" spans="1:13" ht="96" customHeight="1" x14ac:dyDescent="0.35">
      <c r="A7" s="20" t="s">
        <v>11</v>
      </c>
      <c r="B7" s="7" t="s">
        <v>169</v>
      </c>
      <c r="C7" s="7" t="s">
        <v>13</v>
      </c>
      <c r="D7" s="7" t="s">
        <v>170</v>
      </c>
      <c r="E7" s="115" t="s">
        <v>171</v>
      </c>
      <c r="F7" s="29">
        <v>5125891.8499999996</v>
      </c>
      <c r="G7" s="29">
        <v>904569.15</v>
      </c>
      <c r="H7" s="115" t="s">
        <v>87</v>
      </c>
      <c r="I7" s="115" t="s">
        <v>172</v>
      </c>
      <c r="J7" s="115" t="s">
        <v>57</v>
      </c>
      <c r="K7" s="115">
        <v>2019</v>
      </c>
      <c r="L7" s="25" t="s">
        <v>317</v>
      </c>
    </row>
    <row r="8" spans="1:13" ht="83.25" customHeight="1" x14ac:dyDescent="0.35">
      <c r="A8" s="20" t="s">
        <v>11</v>
      </c>
      <c r="B8" s="7" t="s">
        <v>12</v>
      </c>
      <c r="C8" s="7" t="s">
        <v>13</v>
      </c>
      <c r="D8" s="7" t="s">
        <v>14</v>
      </c>
      <c r="E8" s="115" t="s">
        <v>15</v>
      </c>
      <c r="F8" s="29">
        <v>1789473.69</v>
      </c>
      <c r="G8" s="29">
        <v>315789</v>
      </c>
      <c r="H8" s="115" t="s">
        <v>16</v>
      </c>
      <c r="I8" s="115" t="s">
        <v>17</v>
      </c>
      <c r="J8" s="115" t="s">
        <v>18</v>
      </c>
      <c r="K8" s="115">
        <v>2016</v>
      </c>
      <c r="L8" s="24" t="s">
        <v>205</v>
      </c>
    </row>
    <row r="9" spans="1:13" ht="45.75" customHeight="1" x14ac:dyDescent="0.35">
      <c r="A9" s="20" t="s">
        <v>11</v>
      </c>
      <c r="B9" s="7" t="s">
        <v>32</v>
      </c>
      <c r="C9" s="7" t="s">
        <v>13</v>
      </c>
      <c r="D9" s="7" t="s">
        <v>14</v>
      </c>
      <c r="E9" s="115" t="s">
        <v>33</v>
      </c>
      <c r="F9" s="29">
        <v>8947368.4199999999</v>
      </c>
      <c r="G9" s="29">
        <v>1578947.37</v>
      </c>
      <c r="H9" s="115" t="s">
        <v>34</v>
      </c>
      <c r="I9" s="115" t="s">
        <v>30</v>
      </c>
      <c r="J9" s="115" t="s">
        <v>31</v>
      </c>
      <c r="K9" s="115">
        <v>2017</v>
      </c>
      <c r="L9" s="25" t="s">
        <v>206</v>
      </c>
    </row>
    <row r="10" spans="1:13" ht="68.25" customHeight="1" x14ac:dyDescent="0.35">
      <c r="A10" s="20" t="s">
        <v>11</v>
      </c>
      <c r="B10" s="7" t="s">
        <v>59</v>
      </c>
      <c r="C10" s="7" t="s">
        <v>13</v>
      </c>
      <c r="D10" s="7" t="s">
        <v>14</v>
      </c>
      <c r="E10" s="115" t="s">
        <v>33</v>
      </c>
      <c r="F10" s="29">
        <v>7157894.7300000004</v>
      </c>
      <c r="G10" s="29">
        <v>1263157.8999999999</v>
      </c>
      <c r="H10" s="115" t="s">
        <v>60</v>
      </c>
      <c r="I10" s="115" t="s">
        <v>61</v>
      </c>
      <c r="J10" s="115" t="s">
        <v>62</v>
      </c>
      <c r="K10" s="115">
        <v>2018</v>
      </c>
      <c r="L10" s="25" t="s">
        <v>215</v>
      </c>
    </row>
    <row r="11" spans="1:13" ht="70.5" customHeight="1" x14ac:dyDescent="0.35">
      <c r="A11" s="20" t="s">
        <v>11</v>
      </c>
      <c r="B11" s="7" t="s">
        <v>65</v>
      </c>
      <c r="C11" s="7" t="s">
        <v>13</v>
      </c>
      <c r="D11" s="7" t="s">
        <v>66</v>
      </c>
      <c r="E11" s="115" t="s">
        <v>67</v>
      </c>
      <c r="F11" s="29">
        <v>7667000</v>
      </c>
      <c r="G11" s="29">
        <v>1353000</v>
      </c>
      <c r="H11" s="115" t="s">
        <v>68</v>
      </c>
      <c r="I11" s="115" t="s">
        <v>69</v>
      </c>
      <c r="J11" s="115" t="s">
        <v>70</v>
      </c>
      <c r="K11" s="115">
        <v>2018</v>
      </c>
      <c r="L11" s="25" t="s">
        <v>216</v>
      </c>
    </row>
    <row r="12" spans="1:13" ht="152.25" customHeight="1" x14ac:dyDescent="0.35">
      <c r="A12" s="20" t="s">
        <v>11</v>
      </c>
      <c r="B12" s="7" t="s">
        <v>85</v>
      </c>
      <c r="C12" s="7" t="s">
        <v>13</v>
      </c>
      <c r="D12" s="7" t="s">
        <v>14</v>
      </c>
      <c r="E12" s="115" t="s">
        <v>86</v>
      </c>
      <c r="F12" s="29">
        <v>2236842.11</v>
      </c>
      <c r="G12" s="29">
        <v>394736.84</v>
      </c>
      <c r="H12" s="115" t="s">
        <v>87</v>
      </c>
      <c r="I12" s="115" t="s">
        <v>88</v>
      </c>
      <c r="J12" s="115" t="s">
        <v>89</v>
      </c>
      <c r="K12" s="115">
        <v>2019</v>
      </c>
      <c r="L12" s="25" t="s">
        <v>222</v>
      </c>
    </row>
    <row r="13" spans="1:13" ht="92.25" customHeight="1" x14ac:dyDescent="0.35">
      <c r="A13" s="116" t="s">
        <v>51</v>
      </c>
      <c r="B13" s="114" t="s">
        <v>52</v>
      </c>
      <c r="C13" s="114" t="s">
        <v>13</v>
      </c>
      <c r="D13" s="114" t="s">
        <v>53</v>
      </c>
      <c r="E13" s="115" t="s">
        <v>54</v>
      </c>
      <c r="F13" s="29">
        <v>2105140.64</v>
      </c>
      <c r="G13" s="29">
        <v>371495.41</v>
      </c>
      <c r="H13" s="115" t="s">
        <v>55</v>
      </c>
      <c r="I13" s="115" t="s">
        <v>56</v>
      </c>
      <c r="J13" s="115" t="s">
        <v>57</v>
      </c>
      <c r="K13" s="115">
        <v>2017</v>
      </c>
      <c r="L13" s="25" t="s">
        <v>215</v>
      </c>
      <c r="M13" s="33"/>
    </row>
    <row r="14" spans="1:13" ht="83.25" customHeight="1" x14ac:dyDescent="0.35">
      <c r="A14" s="116" t="s">
        <v>51</v>
      </c>
      <c r="B14" s="114" t="s">
        <v>52</v>
      </c>
      <c r="C14" s="114" t="s">
        <v>13</v>
      </c>
      <c r="D14" s="114" t="s">
        <v>53</v>
      </c>
      <c r="E14" s="115" t="s">
        <v>54</v>
      </c>
      <c r="F14" s="29">
        <v>5125620.79</v>
      </c>
      <c r="G14" s="29">
        <v>904521.3200000003</v>
      </c>
      <c r="H14" s="115" t="s">
        <v>58</v>
      </c>
      <c r="I14" s="115" t="s">
        <v>56</v>
      </c>
      <c r="J14" s="115" t="s">
        <v>57</v>
      </c>
      <c r="K14" s="115">
        <v>2017</v>
      </c>
      <c r="L14" s="25" t="s">
        <v>216</v>
      </c>
      <c r="M14" s="33"/>
    </row>
    <row r="15" spans="1:13" ht="62.25" customHeight="1" x14ac:dyDescent="0.35">
      <c r="A15" s="116" t="s">
        <v>51</v>
      </c>
      <c r="B15" s="114" t="s">
        <v>71</v>
      </c>
      <c r="C15" s="114" t="s">
        <v>13</v>
      </c>
      <c r="D15" s="114" t="s">
        <v>72</v>
      </c>
      <c r="E15" s="115" t="s">
        <v>73</v>
      </c>
      <c r="F15" s="29">
        <v>4473684.21</v>
      </c>
      <c r="G15" s="29">
        <v>789473.69</v>
      </c>
      <c r="H15" s="115" t="s">
        <v>74</v>
      </c>
      <c r="I15" s="115" t="s">
        <v>69</v>
      </c>
      <c r="J15" s="115" t="s">
        <v>70</v>
      </c>
      <c r="K15" s="115">
        <v>2018</v>
      </c>
      <c r="L15" s="25" t="s">
        <v>216</v>
      </c>
      <c r="M15" s="33"/>
    </row>
    <row r="16" spans="1:13" ht="93" customHeight="1" x14ac:dyDescent="0.35">
      <c r="A16" s="116" t="s">
        <v>51</v>
      </c>
      <c r="B16" s="114" t="s">
        <v>90</v>
      </c>
      <c r="C16" s="114" t="s">
        <v>13</v>
      </c>
      <c r="D16" s="114" t="s">
        <v>72</v>
      </c>
      <c r="E16" s="115" t="s">
        <v>73</v>
      </c>
      <c r="F16" s="29">
        <v>3310526.31</v>
      </c>
      <c r="G16" s="29">
        <v>584210.53</v>
      </c>
      <c r="H16" s="115" t="s">
        <v>91</v>
      </c>
      <c r="I16" s="115" t="s">
        <v>88</v>
      </c>
      <c r="J16" s="115" t="s">
        <v>89</v>
      </c>
      <c r="K16" s="115">
        <v>2019</v>
      </c>
      <c r="L16" s="25" t="s">
        <v>211</v>
      </c>
    </row>
    <row r="17" spans="1:12" ht="73.5" customHeight="1" x14ac:dyDescent="0.35">
      <c r="A17" s="116" t="s">
        <v>51</v>
      </c>
      <c r="B17" s="114" t="s">
        <v>92</v>
      </c>
      <c r="C17" s="114" t="s">
        <v>13</v>
      </c>
      <c r="D17" s="114" t="s">
        <v>53</v>
      </c>
      <c r="E17" s="115" t="s">
        <v>93</v>
      </c>
      <c r="F17" s="29">
        <v>4292854.4000000004</v>
      </c>
      <c r="G17" s="29">
        <v>757562.54</v>
      </c>
      <c r="H17" s="115" t="s">
        <v>94</v>
      </c>
      <c r="I17" s="115" t="s">
        <v>88</v>
      </c>
      <c r="J17" s="115" t="s">
        <v>89</v>
      </c>
      <c r="K17" s="115">
        <v>2019</v>
      </c>
      <c r="L17" s="25" t="s">
        <v>316</v>
      </c>
    </row>
    <row r="18" spans="1:12" ht="63" customHeight="1" x14ac:dyDescent="0.35">
      <c r="A18" s="116" t="s">
        <v>51</v>
      </c>
      <c r="B18" s="114" t="s">
        <v>224</v>
      </c>
      <c r="C18" s="114" t="s">
        <v>13</v>
      </c>
      <c r="D18" s="114" t="s">
        <v>53</v>
      </c>
      <c r="E18" s="115" t="s">
        <v>93</v>
      </c>
      <c r="F18" s="29">
        <v>953592.63</v>
      </c>
      <c r="G18" s="29">
        <v>168281.05</v>
      </c>
      <c r="H18" s="115" t="s">
        <v>225</v>
      </c>
      <c r="I18" s="115" t="s">
        <v>226</v>
      </c>
      <c r="J18" s="115" t="s">
        <v>227</v>
      </c>
      <c r="K18" s="115">
        <v>2020</v>
      </c>
      <c r="L18" s="25" t="s">
        <v>320</v>
      </c>
    </row>
    <row r="19" spans="1:12" ht="47.25" customHeight="1" x14ac:dyDescent="0.35">
      <c r="A19" s="116" t="s">
        <v>51</v>
      </c>
      <c r="B19" s="114" t="s">
        <v>228</v>
      </c>
      <c r="C19" s="114" t="s">
        <v>13</v>
      </c>
      <c r="D19" s="114" t="s">
        <v>53</v>
      </c>
      <c r="E19" s="115" t="s">
        <v>93</v>
      </c>
      <c r="F19" s="29">
        <v>454031.53</v>
      </c>
      <c r="G19" s="29">
        <v>80123.210000000006</v>
      </c>
      <c r="H19" s="115" t="s">
        <v>225</v>
      </c>
      <c r="I19" s="115" t="s">
        <v>226</v>
      </c>
      <c r="J19" s="115" t="s">
        <v>227</v>
      </c>
      <c r="K19" s="115">
        <v>2020</v>
      </c>
      <c r="L19" s="25" t="s">
        <v>320</v>
      </c>
    </row>
    <row r="20" spans="1:12" ht="65.25" customHeight="1" x14ac:dyDescent="0.35">
      <c r="A20" s="116" t="s">
        <v>19</v>
      </c>
      <c r="B20" s="114" t="s">
        <v>35</v>
      </c>
      <c r="C20" s="114" t="s">
        <v>13</v>
      </c>
      <c r="D20" s="114" t="s">
        <v>36</v>
      </c>
      <c r="E20" s="115" t="s">
        <v>37</v>
      </c>
      <c r="F20" s="29">
        <v>12750000</v>
      </c>
      <c r="G20" s="29">
        <v>2250000</v>
      </c>
      <c r="H20" s="115" t="s">
        <v>38</v>
      </c>
      <c r="I20" s="115" t="s">
        <v>30</v>
      </c>
      <c r="J20" s="115" t="s">
        <v>31</v>
      </c>
      <c r="K20" s="115">
        <v>2017</v>
      </c>
      <c r="L20" s="25" t="s">
        <v>207</v>
      </c>
    </row>
    <row r="21" spans="1:12" ht="50.25" customHeight="1" x14ac:dyDescent="0.35">
      <c r="A21" s="20" t="s">
        <v>19</v>
      </c>
      <c r="B21" s="7" t="s">
        <v>20</v>
      </c>
      <c r="C21" s="7" t="s">
        <v>13</v>
      </c>
      <c r="D21" s="7" t="s">
        <v>21</v>
      </c>
      <c r="E21" s="115" t="s">
        <v>22</v>
      </c>
      <c r="F21" s="29">
        <v>85000000</v>
      </c>
      <c r="G21" s="29">
        <v>15000000</v>
      </c>
      <c r="H21" s="115" t="s">
        <v>23</v>
      </c>
      <c r="I21" s="115" t="s">
        <v>24</v>
      </c>
      <c r="J21" s="115" t="s">
        <v>25</v>
      </c>
      <c r="K21" s="115">
        <v>2016</v>
      </c>
      <c r="L21" s="25" t="s">
        <v>206</v>
      </c>
    </row>
    <row r="22" spans="1:12" ht="47.25" customHeight="1" x14ac:dyDescent="0.35">
      <c r="A22" s="20" t="s">
        <v>19</v>
      </c>
      <c r="B22" s="7" t="s">
        <v>39</v>
      </c>
      <c r="C22" s="7" t="s">
        <v>13</v>
      </c>
      <c r="D22" s="7" t="s">
        <v>40</v>
      </c>
      <c r="E22" s="115" t="s">
        <v>41</v>
      </c>
      <c r="F22" s="29">
        <v>17000000</v>
      </c>
      <c r="G22" s="29">
        <v>3000000</v>
      </c>
      <c r="H22" s="115" t="s">
        <v>42</v>
      </c>
      <c r="I22" s="115" t="s">
        <v>43</v>
      </c>
      <c r="J22" s="115" t="s">
        <v>44</v>
      </c>
      <c r="K22" s="115">
        <v>2017</v>
      </c>
      <c r="L22" s="25" t="s">
        <v>207</v>
      </c>
    </row>
    <row r="23" spans="1:12" ht="63.75" customHeight="1" x14ac:dyDescent="0.35">
      <c r="A23" s="20" t="s">
        <v>19</v>
      </c>
      <c r="B23" s="7" t="s">
        <v>45</v>
      </c>
      <c r="C23" s="7" t="s">
        <v>13</v>
      </c>
      <c r="D23" s="7" t="s">
        <v>46</v>
      </c>
      <c r="E23" s="115" t="s">
        <v>47</v>
      </c>
      <c r="F23" s="29">
        <v>8500000</v>
      </c>
      <c r="G23" s="29">
        <v>1500000</v>
      </c>
      <c r="H23" s="115" t="s">
        <v>48</v>
      </c>
      <c r="I23" s="115" t="s">
        <v>49</v>
      </c>
      <c r="J23" s="115" t="s">
        <v>50</v>
      </c>
      <c r="K23" s="115">
        <v>2017</v>
      </c>
      <c r="L23" s="25" t="s">
        <v>215</v>
      </c>
    </row>
    <row r="24" spans="1:12" s="17" customFormat="1" ht="86.25" customHeight="1" x14ac:dyDescent="0.35">
      <c r="A24" s="20" t="s">
        <v>19</v>
      </c>
      <c r="B24" s="7" t="s">
        <v>63</v>
      </c>
      <c r="C24" s="7" t="s">
        <v>13</v>
      </c>
      <c r="D24" s="7" t="s">
        <v>21</v>
      </c>
      <c r="E24" s="115" t="s">
        <v>64</v>
      </c>
      <c r="F24" s="29">
        <v>42500000</v>
      </c>
      <c r="G24" s="29">
        <v>7500000</v>
      </c>
      <c r="H24" s="115" t="s">
        <v>60</v>
      </c>
      <c r="I24" s="115" t="s">
        <v>61</v>
      </c>
      <c r="J24" s="115" t="s">
        <v>62</v>
      </c>
      <c r="K24" s="115">
        <v>2018</v>
      </c>
      <c r="L24" s="25" t="s">
        <v>215</v>
      </c>
    </row>
    <row r="25" spans="1:12" ht="42.65" customHeight="1" x14ac:dyDescent="0.35">
      <c r="A25" s="20" t="s">
        <v>19</v>
      </c>
      <c r="B25" s="7" t="s">
        <v>75</v>
      </c>
      <c r="C25" s="7" t="s">
        <v>13</v>
      </c>
      <c r="D25" s="7" t="s">
        <v>46</v>
      </c>
      <c r="E25" s="115" t="s">
        <v>76</v>
      </c>
      <c r="F25" s="29">
        <v>17752431.879999999</v>
      </c>
      <c r="G25" s="29">
        <v>3850927.6900000013</v>
      </c>
      <c r="H25" s="115" t="s">
        <v>77</v>
      </c>
      <c r="I25" s="115" t="s">
        <v>69</v>
      </c>
      <c r="J25" s="115" t="s">
        <v>70</v>
      </c>
      <c r="K25" s="115">
        <v>2018</v>
      </c>
      <c r="L25" s="25" t="s">
        <v>215</v>
      </c>
    </row>
    <row r="26" spans="1:12" ht="42.65" customHeight="1" x14ac:dyDescent="0.35">
      <c r="A26" s="20" t="s">
        <v>19</v>
      </c>
      <c r="B26" s="7" t="s">
        <v>78</v>
      </c>
      <c r="C26" s="7" t="s">
        <v>13</v>
      </c>
      <c r="D26" s="7" t="s">
        <v>21</v>
      </c>
      <c r="E26" s="115" t="s">
        <v>79</v>
      </c>
      <c r="F26" s="29">
        <v>23517083.739999998</v>
      </c>
      <c r="G26" s="29">
        <v>4150073.6000000015</v>
      </c>
      <c r="H26" s="115" t="s">
        <v>80</v>
      </c>
      <c r="I26" s="115" t="s">
        <v>81</v>
      </c>
      <c r="J26" s="115" t="s">
        <v>82</v>
      </c>
      <c r="K26" s="115">
        <v>2018</v>
      </c>
      <c r="L26" s="25" t="s">
        <v>215</v>
      </c>
    </row>
    <row r="27" spans="1:12" ht="34.5" x14ac:dyDescent="0.35">
      <c r="A27" s="20" t="s">
        <v>19</v>
      </c>
      <c r="B27" s="7" t="s">
        <v>173</v>
      </c>
      <c r="C27" s="7" t="s">
        <v>13</v>
      </c>
      <c r="D27" s="7" t="s">
        <v>174</v>
      </c>
      <c r="E27" s="115" t="s">
        <v>175</v>
      </c>
      <c r="F27" s="29">
        <v>38000000</v>
      </c>
      <c r="G27" s="29">
        <v>6705882.3499999996</v>
      </c>
      <c r="H27" s="115" t="s">
        <v>176</v>
      </c>
      <c r="I27" s="115" t="s">
        <v>177</v>
      </c>
      <c r="J27" s="115" t="s">
        <v>178</v>
      </c>
      <c r="K27" s="115">
        <v>2020</v>
      </c>
      <c r="L27" s="25" t="s">
        <v>322</v>
      </c>
    </row>
    <row r="28" spans="1:12" ht="23.5" thickBot="1" x14ac:dyDescent="0.4">
      <c r="A28" s="109" t="s">
        <v>19</v>
      </c>
      <c r="B28" s="110" t="s">
        <v>83</v>
      </c>
      <c r="C28" s="110" t="s">
        <v>84</v>
      </c>
      <c r="D28" s="110" t="s">
        <v>40</v>
      </c>
      <c r="E28" s="110" t="s">
        <v>218</v>
      </c>
      <c r="F28" s="111">
        <v>17000000</v>
      </c>
      <c r="G28" s="112">
        <v>3000000</v>
      </c>
      <c r="H28" s="110" t="s">
        <v>80</v>
      </c>
      <c r="I28" s="110" t="s">
        <v>81</v>
      </c>
      <c r="J28" s="110" t="s">
        <v>82</v>
      </c>
      <c r="K28" s="110">
        <v>2018</v>
      </c>
      <c r="L28" s="113" t="s">
        <v>217</v>
      </c>
    </row>
    <row r="31" spans="1:12" x14ac:dyDescent="0.35">
      <c r="I31" s="30"/>
    </row>
  </sheetData>
  <autoFilter ref="A5:L28" xr:uid="{00000000-0009-0000-0000-000001000000}">
    <sortState xmlns:xlrd2="http://schemas.microsoft.com/office/spreadsheetml/2017/richdata2" ref="A6:L28">
      <sortCondition ref="B5:B28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zoomScale="80" zoomScaleNormal="80" workbookViewId="0">
      <pane ySplit="5" topLeftCell="A24" activePane="bottomLeft" state="frozen"/>
      <selection pane="bottomLeft" activeCell="F29" sqref="A29:XFD30"/>
    </sheetView>
  </sheetViews>
  <sheetFormatPr defaultRowHeight="14.5" x14ac:dyDescent="0.35"/>
  <cols>
    <col min="1" max="1" width="34.453125" customWidth="1"/>
    <col min="2" max="2" width="23.453125" customWidth="1"/>
    <col min="3" max="3" width="19.81640625" customWidth="1"/>
    <col min="4" max="6" width="16.453125" customWidth="1"/>
    <col min="7" max="7" width="11.453125" customWidth="1"/>
    <col min="8" max="8" width="29.26953125" customWidth="1"/>
    <col min="9" max="9" width="19" customWidth="1"/>
    <col min="10" max="10" width="17.453125" customWidth="1"/>
    <col min="11" max="11" width="17.1796875" customWidth="1"/>
    <col min="12" max="12" width="17.7265625" customWidth="1"/>
    <col min="13" max="13" width="8.81640625" style="86"/>
    <col min="14" max="14" width="15.453125" bestFit="1" customWidth="1"/>
    <col min="15" max="15" width="15.54296875" bestFit="1" customWidth="1"/>
    <col min="16" max="16" width="19.54296875" customWidth="1"/>
    <col min="17" max="17" width="15.453125" bestFit="1" customWidth="1"/>
    <col min="18" max="18" width="12.26953125" bestFit="1" customWidth="1"/>
  </cols>
  <sheetData>
    <row r="1" spans="1:18" x14ac:dyDescent="0.35">
      <c r="A1" s="8" t="s">
        <v>0</v>
      </c>
      <c r="B1" s="1"/>
      <c r="C1" s="1"/>
      <c r="D1" s="3"/>
      <c r="E1" s="3"/>
      <c r="F1" s="3"/>
      <c r="G1" s="3"/>
      <c r="H1" s="3"/>
      <c r="I1" s="3"/>
      <c r="J1" s="9"/>
      <c r="K1" s="9"/>
      <c r="L1" s="9"/>
    </row>
    <row r="2" spans="1:18" x14ac:dyDescent="0.35">
      <c r="A2" s="1"/>
      <c r="B2" s="1"/>
      <c r="C2" s="1"/>
      <c r="D2" s="3"/>
      <c r="E2" s="3"/>
      <c r="F2" s="3"/>
      <c r="G2" s="3"/>
      <c r="H2" s="3"/>
      <c r="I2" s="3"/>
      <c r="J2" s="9"/>
      <c r="K2" s="9"/>
      <c r="L2" s="9"/>
    </row>
    <row r="3" spans="1:18" x14ac:dyDescent="0.35">
      <c r="A3" s="8" t="s">
        <v>194</v>
      </c>
      <c r="B3" s="1"/>
      <c r="C3" s="1"/>
      <c r="D3" s="3"/>
      <c r="E3" s="3"/>
      <c r="F3" s="3"/>
      <c r="G3" s="3"/>
      <c r="H3" s="3"/>
      <c r="I3" s="3"/>
      <c r="J3" s="9"/>
      <c r="K3" s="9"/>
      <c r="L3" s="9"/>
    </row>
    <row r="4" spans="1:18" ht="15" thickBot="1" x14ac:dyDescent="0.4">
      <c r="A4" s="1"/>
      <c r="B4" s="1"/>
      <c r="C4" s="1"/>
      <c r="D4" s="3"/>
      <c r="E4" s="3"/>
      <c r="F4" s="3"/>
      <c r="G4" s="3"/>
      <c r="H4" s="3"/>
      <c r="I4" s="3"/>
      <c r="J4" s="9"/>
      <c r="K4" s="9"/>
      <c r="L4" s="9"/>
    </row>
    <row r="5" spans="1:18" ht="80.5" x14ac:dyDescent="0.35">
      <c r="A5" s="18" t="s">
        <v>95</v>
      </c>
      <c r="B5" s="19" t="s">
        <v>96</v>
      </c>
      <c r="C5" s="19" t="s">
        <v>97</v>
      </c>
      <c r="D5" s="19" t="s">
        <v>98</v>
      </c>
      <c r="E5" s="19" t="s">
        <v>99</v>
      </c>
      <c r="F5" s="19" t="s">
        <v>100</v>
      </c>
      <c r="G5" s="19" t="s">
        <v>101</v>
      </c>
      <c r="H5" s="19" t="s">
        <v>102</v>
      </c>
      <c r="I5" s="19" t="s">
        <v>103</v>
      </c>
      <c r="J5" s="21" t="s">
        <v>104</v>
      </c>
      <c r="K5" s="21" t="s">
        <v>105</v>
      </c>
      <c r="L5" s="31" t="s">
        <v>106</v>
      </c>
    </row>
    <row r="6" spans="1:18" ht="47" x14ac:dyDescent="0.35">
      <c r="A6" s="22" t="s">
        <v>107</v>
      </c>
      <c r="B6" s="10" t="s">
        <v>12</v>
      </c>
      <c r="C6" s="23" t="s">
        <v>108</v>
      </c>
      <c r="D6" s="11">
        <v>1789473.69</v>
      </c>
      <c r="E6" s="11">
        <v>210526.31</v>
      </c>
      <c r="F6" s="11">
        <v>2000000</v>
      </c>
      <c r="G6" s="12" t="s">
        <v>109</v>
      </c>
      <c r="H6" s="12" t="s">
        <v>110</v>
      </c>
      <c r="I6" s="13">
        <v>0</v>
      </c>
      <c r="J6" s="11">
        <v>0</v>
      </c>
      <c r="K6" s="11">
        <v>0</v>
      </c>
      <c r="L6" s="32">
        <v>0</v>
      </c>
    </row>
    <row r="7" spans="1:18" ht="58.5" x14ac:dyDescent="0.35">
      <c r="A7" s="22" t="s">
        <v>111</v>
      </c>
      <c r="B7" s="10" t="s">
        <v>20</v>
      </c>
      <c r="C7" s="23" t="s">
        <v>112</v>
      </c>
      <c r="D7" s="11">
        <v>100000000</v>
      </c>
      <c r="E7" s="11">
        <v>17647058.82</v>
      </c>
      <c r="F7" s="11">
        <f>E7+D7</f>
        <v>117647058.81999999</v>
      </c>
      <c r="G7" s="12" t="s">
        <v>109</v>
      </c>
      <c r="H7" s="12" t="s">
        <v>110</v>
      </c>
      <c r="I7" s="13">
        <v>5</v>
      </c>
      <c r="J7" s="11">
        <v>44678473.130000003</v>
      </c>
      <c r="K7" s="11">
        <v>35502511.450000003</v>
      </c>
      <c r="L7" s="32">
        <v>30177134.579999998</v>
      </c>
      <c r="P7" s="107"/>
    </row>
    <row r="8" spans="1:18" ht="47" x14ac:dyDescent="0.35">
      <c r="A8" s="22" t="s">
        <v>113</v>
      </c>
      <c r="B8" s="10" t="s">
        <v>26</v>
      </c>
      <c r="C8" s="23" t="s">
        <v>114</v>
      </c>
      <c r="D8" s="11">
        <v>28925500</v>
      </c>
      <c r="E8" s="11">
        <v>3403000</v>
      </c>
      <c r="F8" s="11">
        <v>32328500</v>
      </c>
      <c r="G8" s="12" t="s">
        <v>109</v>
      </c>
      <c r="H8" s="12" t="s">
        <v>110</v>
      </c>
      <c r="I8" s="13">
        <v>2</v>
      </c>
      <c r="J8" s="11">
        <v>21809155.140000001</v>
      </c>
      <c r="K8" s="11">
        <v>21809155.140000001</v>
      </c>
      <c r="L8" s="32">
        <v>18537780.32</v>
      </c>
      <c r="N8" s="82"/>
      <c r="O8" s="82"/>
    </row>
    <row r="9" spans="1:18" ht="47" x14ac:dyDescent="0.35">
      <c r="A9" s="22" t="s">
        <v>115</v>
      </c>
      <c r="B9" s="10" t="s">
        <v>32</v>
      </c>
      <c r="C9" s="23" t="s">
        <v>116</v>
      </c>
      <c r="D9" s="11">
        <v>8947368.4199999999</v>
      </c>
      <c r="E9" s="11">
        <v>1052631.58</v>
      </c>
      <c r="F9" s="11">
        <v>10000000</v>
      </c>
      <c r="G9" s="12" t="s">
        <v>109</v>
      </c>
      <c r="H9" s="12" t="s">
        <v>110</v>
      </c>
      <c r="I9" s="13">
        <v>2</v>
      </c>
      <c r="J9" s="11">
        <v>3999976.3</v>
      </c>
      <c r="K9" s="11">
        <v>3999976.3</v>
      </c>
      <c r="L9" s="32">
        <v>3399979.85</v>
      </c>
      <c r="N9" s="84"/>
      <c r="O9" s="84"/>
    </row>
    <row r="10" spans="1:18" ht="58.5" x14ac:dyDescent="0.35">
      <c r="A10" s="22" t="s">
        <v>117</v>
      </c>
      <c r="B10" s="10" t="s">
        <v>35</v>
      </c>
      <c r="C10" s="23" t="s">
        <v>118</v>
      </c>
      <c r="D10" s="11">
        <v>15000000</v>
      </c>
      <c r="E10" s="11">
        <v>2647058.8199999998</v>
      </c>
      <c r="F10" s="11">
        <f>E10+D10</f>
        <v>17647058.82</v>
      </c>
      <c r="G10" s="12" t="s">
        <v>109</v>
      </c>
      <c r="H10" s="12" t="s">
        <v>110</v>
      </c>
      <c r="I10" s="13">
        <v>0</v>
      </c>
      <c r="J10" s="11">
        <v>0</v>
      </c>
      <c r="K10" s="11">
        <v>0</v>
      </c>
      <c r="L10" s="32">
        <v>0</v>
      </c>
    </row>
    <row r="11" spans="1:18" ht="58.5" x14ac:dyDescent="0.35">
      <c r="A11" s="22" t="s">
        <v>119</v>
      </c>
      <c r="B11" s="10" t="s">
        <v>39</v>
      </c>
      <c r="C11" s="23" t="s">
        <v>120</v>
      </c>
      <c r="D11" s="11">
        <v>20000000</v>
      </c>
      <c r="E11" s="11">
        <v>3529411.76</v>
      </c>
      <c r="F11" s="11">
        <f>E11+D11</f>
        <v>23529411.759999998</v>
      </c>
      <c r="G11" s="12" t="s">
        <v>109</v>
      </c>
      <c r="H11" s="12" t="s">
        <v>110</v>
      </c>
      <c r="I11" s="13">
        <v>10</v>
      </c>
      <c r="J11" s="11">
        <v>38440090.600000001</v>
      </c>
      <c r="K11" s="11">
        <v>37950514.619999997</v>
      </c>
      <c r="L11" s="32">
        <v>32257937.09</v>
      </c>
    </row>
    <row r="12" spans="1:18" ht="58.5" x14ac:dyDescent="0.35">
      <c r="A12" s="22" t="s">
        <v>121</v>
      </c>
      <c r="B12" s="10" t="s">
        <v>45</v>
      </c>
      <c r="C12" s="23" t="s">
        <v>122</v>
      </c>
      <c r="D12" s="11">
        <v>10000000</v>
      </c>
      <c r="E12" s="11">
        <v>1764705.88</v>
      </c>
      <c r="F12" s="11">
        <f>E12+D12</f>
        <v>11764705.879999999</v>
      </c>
      <c r="G12" s="12" t="s">
        <v>109</v>
      </c>
      <c r="H12" s="12" t="s">
        <v>110</v>
      </c>
      <c r="I12" s="13">
        <v>2</v>
      </c>
      <c r="J12" s="11">
        <v>2824043.29</v>
      </c>
      <c r="K12" s="11">
        <v>2632828.36</v>
      </c>
      <c r="L12" s="32">
        <v>2237903.8199999998</v>
      </c>
    </row>
    <row r="13" spans="1:18" ht="104.5" x14ac:dyDescent="0.35">
      <c r="A13" s="22" t="s">
        <v>123</v>
      </c>
      <c r="B13" s="10" t="s">
        <v>52</v>
      </c>
      <c r="C13" s="23" t="s">
        <v>124</v>
      </c>
      <c r="D13" s="11">
        <v>7157894.7400000002</v>
      </c>
      <c r="E13" s="11">
        <v>842105.26</v>
      </c>
      <c r="F13" s="11">
        <v>8000000</v>
      </c>
      <c r="G13" s="12" t="s">
        <v>109</v>
      </c>
      <c r="H13" s="12" t="s">
        <v>110</v>
      </c>
      <c r="I13" s="13">
        <v>2</v>
      </c>
      <c r="J13" s="11">
        <v>2338309.2999999998</v>
      </c>
      <c r="K13" s="11">
        <v>2338309.2999999998</v>
      </c>
      <c r="L13" s="32">
        <v>1987562.91</v>
      </c>
      <c r="N13" s="83"/>
      <c r="O13" s="83"/>
      <c r="P13" s="83"/>
    </row>
    <row r="14" spans="1:18" ht="104.5" x14ac:dyDescent="0.35">
      <c r="A14" s="22" t="s">
        <v>125</v>
      </c>
      <c r="B14" s="10" t="s">
        <v>52</v>
      </c>
      <c r="C14" s="23" t="s">
        <v>126</v>
      </c>
      <c r="D14" s="11">
        <v>5125620.79</v>
      </c>
      <c r="E14" s="11">
        <f>F14-D14</f>
        <v>603014.21</v>
      </c>
      <c r="F14" s="11">
        <v>5728635</v>
      </c>
      <c r="G14" s="12" t="s">
        <v>109</v>
      </c>
      <c r="H14" s="12" t="s">
        <v>110</v>
      </c>
      <c r="I14" s="13">
        <v>1</v>
      </c>
      <c r="J14" s="11">
        <v>1032326.4</v>
      </c>
      <c r="K14" s="11">
        <v>1032326.4</v>
      </c>
      <c r="L14" s="32">
        <v>877477.44</v>
      </c>
      <c r="O14" s="83"/>
      <c r="P14" s="83"/>
    </row>
    <row r="15" spans="1:18" ht="47" x14ac:dyDescent="0.35">
      <c r="A15" s="22" t="s">
        <v>127</v>
      </c>
      <c r="B15" s="10" t="s">
        <v>59</v>
      </c>
      <c r="C15" s="23" t="s">
        <v>128</v>
      </c>
      <c r="D15" s="11">
        <v>7157894.7400000002</v>
      </c>
      <c r="E15" s="11">
        <v>842105.26</v>
      </c>
      <c r="F15" s="11">
        <v>8000000</v>
      </c>
      <c r="G15" s="12" t="s">
        <v>109</v>
      </c>
      <c r="H15" s="12" t="s">
        <v>110</v>
      </c>
      <c r="I15" s="13">
        <v>4</v>
      </c>
      <c r="J15" s="11">
        <v>5564304.9100000001</v>
      </c>
      <c r="K15" s="11">
        <v>5564304.9100000001</v>
      </c>
      <c r="L15" s="32">
        <v>4729659.16</v>
      </c>
      <c r="N15" s="83"/>
      <c r="O15" s="83"/>
    </row>
    <row r="16" spans="1:18" ht="58.5" x14ac:dyDescent="0.35">
      <c r="A16" s="22" t="s">
        <v>129</v>
      </c>
      <c r="B16" s="10" t="s">
        <v>63</v>
      </c>
      <c r="C16" s="23" t="s">
        <v>130</v>
      </c>
      <c r="D16" s="11">
        <v>50000000</v>
      </c>
      <c r="E16" s="11">
        <v>8823529.4100000001</v>
      </c>
      <c r="F16" s="11">
        <f>E16+D16</f>
        <v>58823529.409999996</v>
      </c>
      <c r="G16" s="12" t="s">
        <v>109</v>
      </c>
      <c r="H16" s="12" t="s">
        <v>110</v>
      </c>
      <c r="I16" s="13">
        <v>14</v>
      </c>
      <c r="J16" s="11">
        <v>88353200.709999993</v>
      </c>
      <c r="K16" s="11">
        <v>62056668.649999999</v>
      </c>
      <c r="L16" s="32">
        <v>52748167.850000001</v>
      </c>
      <c r="N16" s="85"/>
      <c r="O16" s="85"/>
      <c r="P16" s="85"/>
      <c r="Q16" s="30"/>
      <c r="R16" s="30"/>
    </row>
    <row r="17" spans="1:17" ht="47" x14ac:dyDescent="0.35">
      <c r="A17" s="22" t="s">
        <v>131</v>
      </c>
      <c r="B17" s="10" t="s">
        <v>65</v>
      </c>
      <c r="C17" s="23" t="s">
        <v>132</v>
      </c>
      <c r="D17" s="11">
        <v>8070526.3099999996</v>
      </c>
      <c r="E17" s="11">
        <f>F17-D17</f>
        <v>949473.69000000041</v>
      </c>
      <c r="F17" s="11">
        <v>9020000</v>
      </c>
      <c r="G17" s="12" t="s">
        <v>109</v>
      </c>
      <c r="H17" s="12" t="s">
        <v>110</v>
      </c>
      <c r="I17" s="13">
        <v>1</v>
      </c>
      <c r="J17" s="11">
        <v>8671300</v>
      </c>
      <c r="K17" s="11">
        <v>8671300</v>
      </c>
      <c r="L17" s="32">
        <v>7370605</v>
      </c>
    </row>
    <row r="18" spans="1:17" ht="104.5" x14ac:dyDescent="0.35">
      <c r="A18" s="22" t="s">
        <v>133</v>
      </c>
      <c r="B18" s="10" t="s">
        <v>71</v>
      </c>
      <c r="C18" s="23" t="s">
        <v>134</v>
      </c>
      <c r="D18" s="11">
        <v>4473684.21</v>
      </c>
      <c r="E18" s="11">
        <f>F18-D18</f>
        <v>526315.79</v>
      </c>
      <c r="F18" s="11">
        <v>5000000</v>
      </c>
      <c r="G18" s="12" t="s">
        <v>109</v>
      </c>
      <c r="H18" s="12" t="s">
        <v>110</v>
      </c>
      <c r="I18" s="13">
        <v>1</v>
      </c>
      <c r="J18" s="11">
        <v>1359864</v>
      </c>
      <c r="K18" s="11">
        <v>1359864</v>
      </c>
      <c r="L18" s="32">
        <v>1155884.3999999999</v>
      </c>
      <c r="O18" s="83"/>
      <c r="P18" s="83"/>
      <c r="Q18" s="83"/>
    </row>
    <row r="19" spans="1:17" ht="58.5" x14ac:dyDescent="0.35">
      <c r="A19" s="22" t="s">
        <v>135</v>
      </c>
      <c r="B19" s="10" t="s">
        <v>75</v>
      </c>
      <c r="C19" s="23" t="s">
        <v>136</v>
      </c>
      <c r="D19" s="11">
        <v>10000000</v>
      </c>
      <c r="E19" s="11">
        <v>1764705.88</v>
      </c>
      <c r="F19" s="11">
        <f>E19+D19</f>
        <v>11764705.879999999</v>
      </c>
      <c r="G19" s="12" t="s">
        <v>109</v>
      </c>
      <c r="H19" s="12" t="s">
        <v>110</v>
      </c>
      <c r="I19" s="13">
        <v>8</v>
      </c>
      <c r="J19" s="11">
        <v>17684589.739999998</v>
      </c>
      <c r="K19" s="11">
        <v>14839593.529999999</v>
      </c>
      <c r="L19" s="32">
        <v>12613654.300000001</v>
      </c>
      <c r="N19" s="83"/>
      <c r="O19" s="83"/>
      <c r="P19" s="83"/>
    </row>
    <row r="20" spans="1:17" ht="58.5" x14ac:dyDescent="0.35">
      <c r="A20" s="22" t="s">
        <v>137</v>
      </c>
      <c r="B20" s="10" t="s">
        <v>78</v>
      </c>
      <c r="C20" s="23" t="s">
        <v>138</v>
      </c>
      <c r="D20" s="11">
        <v>23517083.739999998</v>
      </c>
      <c r="E20" s="11">
        <v>4150073.6</v>
      </c>
      <c r="F20" s="11">
        <f>E20+D20</f>
        <v>27667157.34</v>
      </c>
      <c r="G20" s="12" t="s">
        <v>109</v>
      </c>
      <c r="H20" s="12" t="s">
        <v>110</v>
      </c>
      <c r="I20" s="13">
        <v>4</v>
      </c>
      <c r="J20" s="11">
        <v>21087487.859999999</v>
      </c>
      <c r="K20" s="11">
        <v>20924702.02</v>
      </c>
      <c r="L20" s="32">
        <v>17785996.68</v>
      </c>
      <c r="O20" s="83"/>
      <c r="P20" s="83"/>
      <c r="Q20" s="83"/>
    </row>
    <row r="21" spans="1:17" x14ac:dyDescent="0.35">
      <c r="A21" s="22" t="s">
        <v>110</v>
      </c>
      <c r="B21" s="10" t="s">
        <v>85</v>
      </c>
      <c r="C21" s="23" t="s">
        <v>110</v>
      </c>
      <c r="D21" s="11" t="s">
        <v>110</v>
      </c>
      <c r="E21" s="11" t="s">
        <v>110</v>
      </c>
      <c r="F21" s="11" t="s">
        <v>110</v>
      </c>
      <c r="G21" s="12" t="s">
        <v>110</v>
      </c>
      <c r="H21" s="12" t="s">
        <v>110</v>
      </c>
      <c r="I21" s="13" t="s">
        <v>110</v>
      </c>
      <c r="J21" s="11" t="s">
        <v>110</v>
      </c>
      <c r="K21" s="11" t="s">
        <v>110</v>
      </c>
      <c r="L21" s="32" t="s">
        <v>110</v>
      </c>
    </row>
    <row r="22" spans="1:17" ht="104.5" x14ac:dyDescent="0.35">
      <c r="A22" s="22" t="s">
        <v>209</v>
      </c>
      <c r="B22" s="10" t="s">
        <v>90</v>
      </c>
      <c r="C22" s="23" t="s">
        <v>208</v>
      </c>
      <c r="D22" s="11">
        <v>3310526.31</v>
      </c>
      <c r="E22" s="11">
        <f>F22-D22</f>
        <v>389473.68999999994</v>
      </c>
      <c r="F22" s="11">
        <v>3700000</v>
      </c>
      <c r="G22" s="12" t="s">
        <v>109</v>
      </c>
      <c r="H22" s="12"/>
      <c r="I22" s="13">
        <v>0</v>
      </c>
      <c r="J22" s="11">
        <v>0</v>
      </c>
      <c r="K22" s="11">
        <v>0</v>
      </c>
      <c r="L22" s="32">
        <v>0</v>
      </c>
    </row>
    <row r="23" spans="1:17" ht="104.5" x14ac:dyDescent="0.35">
      <c r="A23" s="22" t="s">
        <v>210</v>
      </c>
      <c r="B23" s="10" t="s">
        <v>92</v>
      </c>
      <c r="C23" s="23" t="s">
        <v>212</v>
      </c>
      <c r="D23" s="11">
        <v>4292854.4000000004</v>
      </c>
      <c r="E23" s="11">
        <f>F23-D23</f>
        <v>505041.68999999948</v>
      </c>
      <c r="F23" s="11">
        <v>4797896.09</v>
      </c>
      <c r="G23" s="12" t="s">
        <v>109</v>
      </c>
      <c r="H23" s="12"/>
      <c r="I23" s="13">
        <v>9</v>
      </c>
      <c r="J23" s="117">
        <v>3288635</v>
      </c>
      <c r="K23" s="117">
        <v>3288635</v>
      </c>
      <c r="L23" s="118">
        <v>2795339.73</v>
      </c>
      <c r="O23" s="83"/>
      <c r="P23" s="83"/>
      <c r="Q23" s="83"/>
    </row>
    <row r="24" spans="1:17" ht="47" x14ac:dyDescent="0.35">
      <c r="A24" s="22" t="s">
        <v>213</v>
      </c>
      <c r="B24" s="10" t="s">
        <v>169</v>
      </c>
      <c r="C24" s="23" t="s">
        <v>214</v>
      </c>
      <c r="D24" s="11">
        <v>5395675.6200000001</v>
      </c>
      <c r="E24" s="11">
        <f>F24-D24</f>
        <v>634785.37999999989</v>
      </c>
      <c r="F24" s="11">
        <v>6030461</v>
      </c>
      <c r="G24" s="12" t="s">
        <v>109</v>
      </c>
      <c r="H24" s="12"/>
      <c r="I24" s="13">
        <v>1</v>
      </c>
      <c r="J24" s="11">
        <v>9798867.7100000009</v>
      </c>
      <c r="K24" s="11">
        <v>9798867.7100000009</v>
      </c>
      <c r="L24" s="32">
        <v>8329037.5499999998</v>
      </c>
    </row>
    <row r="25" spans="1:17" ht="74.5" customHeight="1" thickBot="1" x14ac:dyDescent="0.4">
      <c r="A25" s="119" t="s">
        <v>319</v>
      </c>
      <c r="B25" s="120" t="s">
        <v>173</v>
      </c>
      <c r="C25" s="121" t="s">
        <v>318</v>
      </c>
      <c r="D25" s="122">
        <v>38000000</v>
      </c>
      <c r="E25" s="122">
        <v>6705882.3499999996</v>
      </c>
      <c r="F25" s="122">
        <f>E25+D25</f>
        <v>44705882.350000001</v>
      </c>
      <c r="G25" s="123" t="s">
        <v>109</v>
      </c>
      <c r="H25" s="123"/>
      <c r="I25" s="124">
        <v>0</v>
      </c>
      <c r="J25" s="122">
        <v>0</v>
      </c>
      <c r="K25" s="122">
        <v>0</v>
      </c>
      <c r="L25" s="125">
        <v>0</v>
      </c>
    </row>
    <row r="26" spans="1:17" x14ac:dyDescent="0.35">
      <c r="A26" s="3"/>
      <c r="B26" s="3"/>
      <c r="C26" s="3"/>
      <c r="D26" s="3"/>
      <c r="E26" s="3"/>
      <c r="F26" s="3"/>
      <c r="G26" s="3"/>
      <c r="H26" s="3"/>
      <c r="J26" s="30"/>
      <c r="K26" s="16"/>
      <c r="L26" s="30"/>
    </row>
    <row r="27" spans="1:17" ht="36" customHeight="1" x14ac:dyDescent="0.35">
      <c r="A27" s="166" t="s">
        <v>139</v>
      </c>
      <c r="B27" s="166"/>
      <c r="C27" s="166"/>
      <c r="D27" s="166"/>
      <c r="E27" s="166"/>
      <c r="F27" s="3"/>
      <c r="G27" s="3"/>
      <c r="H27" s="3"/>
      <c r="J27" s="30"/>
      <c r="K27" s="16"/>
      <c r="L27" s="30"/>
    </row>
    <row r="28" spans="1:17" x14ac:dyDescent="0.35">
      <c r="J28" s="30"/>
      <c r="K28" s="16"/>
      <c r="L28" s="30"/>
    </row>
  </sheetData>
  <autoFilter ref="A5:L25" xr:uid="{00000000-0009-0000-0000-000002000000}"/>
  <mergeCells count="1">
    <mergeCell ref="A27:E27"/>
  </mergeCells>
  <hyperlinks>
    <hyperlink ref="C6" r:id="rId1" xr:uid="{00000000-0004-0000-0200-000000000000}"/>
    <hyperlink ref="C7" r:id="rId2" xr:uid="{00000000-0004-0000-0200-000001000000}"/>
    <hyperlink ref="C8" r:id="rId3" xr:uid="{00000000-0004-0000-0200-000002000000}"/>
    <hyperlink ref="C9" r:id="rId4" xr:uid="{00000000-0004-0000-0200-000003000000}"/>
    <hyperlink ref="C10" r:id="rId5" xr:uid="{00000000-0004-0000-0200-000004000000}"/>
    <hyperlink ref="C11" r:id="rId6" xr:uid="{00000000-0004-0000-0200-000005000000}"/>
    <hyperlink ref="C12" r:id="rId7" xr:uid="{00000000-0004-0000-0200-000006000000}"/>
    <hyperlink ref="C13" r:id="rId8" xr:uid="{00000000-0004-0000-0200-000007000000}"/>
    <hyperlink ref="C14" r:id="rId9" xr:uid="{00000000-0004-0000-0200-000008000000}"/>
    <hyperlink ref="C20" r:id="rId10" xr:uid="{00000000-0004-0000-0200-000009000000}"/>
    <hyperlink ref="C19" r:id="rId11" xr:uid="{00000000-0004-0000-0200-00000A000000}"/>
    <hyperlink ref="C18" r:id="rId12" xr:uid="{00000000-0004-0000-0200-00000B000000}"/>
    <hyperlink ref="C17" r:id="rId13" xr:uid="{00000000-0004-0000-0200-00000C000000}"/>
    <hyperlink ref="C16" r:id="rId14" xr:uid="{00000000-0004-0000-0200-00000D000000}"/>
    <hyperlink ref="C15" r:id="rId15" xr:uid="{00000000-0004-0000-0200-00000E000000}"/>
    <hyperlink ref="C22" r:id="rId16" xr:uid="{00000000-0004-0000-0200-00000F000000}"/>
    <hyperlink ref="C23" r:id="rId17" xr:uid="{00000000-0004-0000-0200-000010000000}"/>
    <hyperlink ref="C24" r:id="rId18" xr:uid="{00000000-0004-0000-0200-000011000000}"/>
    <hyperlink ref="C25" r:id="rId19" xr:uid="{00000000-0004-0000-0200-000012000000}"/>
  </hyperlinks>
  <pageMargins left="0.7" right="0.7" top="0.75" bottom="0.75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"/>
  <sheetViews>
    <sheetView topLeftCell="B1" zoomScaleNormal="100" zoomScaleSheetLayoutView="100" workbookViewId="0">
      <pane ySplit="5" topLeftCell="A6" activePane="bottomLeft" state="frozen"/>
      <selection pane="bottomLeft" activeCell="E22" sqref="E22"/>
    </sheetView>
  </sheetViews>
  <sheetFormatPr defaultColWidth="9.1796875" defaultRowHeight="11.5" x14ac:dyDescent="0.25"/>
  <cols>
    <col min="1" max="1" width="28.453125" style="3" customWidth="1"/>
    <col min="2" max="3" width="23.26953125" style="3" customWidth="1"/>
    <col min="4" max="4" width="18" style="3" bestFit="1" customWidth="1"/>
    <col min="5" max="5" width="33.26953125" style="3" customWidth="1"/>
    <col min="6" max="6" width="16.81640625" style="3" customWidth="1"/>
    <col min="7" max="7" width="28.7265625" style="3" bestFit="1" customWidth="1"/>
    <col min="8" max="10" width="16.453125" style="3" bestFit="1" customWidth="1"/>
    <col min="11" max="11" width="9.1796875" style="3"/>
    <col min="12" max="12" width="9.1796875" style="3" customWidth="1"/>
    <col min="13" max="16384" width="9.1796875" style="3"/>
  </cols>
  <sheetData>
    <row r="1" spans="1:10" x14ac:dyDescent="0.25">
      <c r="A1" s="8" t="s">
        <v>0</v>
      </c>
      <c r="B1" s="1"/>
    </row>
    <row r="2" spans="1:10" x14ac:dyDescent="0.25">
      <c r="A2" s="1"/>
      <c r="B2" s="1"/>
      <c r="C2" s="1"/>
    </row>
    <row r="3" spans="1:10" x14ac:dyDescent="0.25">
      <c r="A3" s="8" t="s">
        <v>195</v>
      </c>
      <c r="B3" s="1"/>
      <c r="C3" s="1"/>
      <c r="I3" s="167"/>
      <c r="J3" s="167"/>
    </row>
    <row r="4" spans="1:10" ht="7.5" customHeight="1" thickBot="1" x14ac:dyDescent="0.3">
      <c r="A4" s="1"/>
      <c r="B4" s="1"/>
      <c r="C4" s="1"/>
    </row>
    <row r="5" spans="1:10" s="8" customFormat="1" ht="69" x14ac:dyDescent="0.25">
      <c r="A5" s="130" t="s">
        <v>196</v>
      </c>
      <c r="B5" s="18" t="s">
        <v>197</v>
      </c>
      <c r="C5" s="19" t="s">
        <v>96</v>
      </c>
      <c r="D5" s="19" t="s">
        <v>198</v>
      </c>
      <c r="E5" s="19" t="s">
        <v>199</v>
      </c>
      <c r="F5" s="19" t="s">
        <v>200</v>
      </c>
      <c r="G5" s="19" t="s">
        <v>201</v>
      </c>
      <c r="H5" s="19" t="s">
        <v>202</v>
      </c>
      <c r="I5" s="19" t="s">
        <v>203</v>
      </c>
      <c r="J5" s="132" t="s">
        <v>204</v>
      </c>
    </row>
    <row r="6" spans="1:10" ht="46.5" customHeight="1" thickBot="1" x14ac:dyDescent="0.3">
      <c r="A6" s="131" t="s">
        <v>219</v>
      </c>
      <c r="B6" s="133" t="s">
        <v>223</v>
      </c>
      <c r="C6" s="126" t="s">
        <v>83</v>
      </c>
      <c r="D6" s="127" t="s">
        <v>220</v>
      </c>
      <c r="E6" s="127" t="s">
        <v>221</v>
      </c>
      <c r="F6" s="128">
        <v>43496</v>
      </c>
      <c r="G6" s="128">
        <v>43546</v>
      </c>
      <c r="H6" s="129">
        <v>20000000</v>
      </c>
      <c r="I6" s="129">
        <v>19999999.989999998</v>
      </c>
      <c r="J6" s="134">
        <v>16999999.98</v>
      </c>
    </row>
    <row r="8" spans="1:10" ht="4.5" customHeight="1" x14ac:dyDescent="0.25"/>
  </sheetData>
  <mergeCells count="1">
    <mergeCell ref="I3:J3"/>
  </mergeCells>
  <printOptions horizontalCentered="1"/>
  <pageMargins left="0.11811023622047245" right="0.11811023622047245" top="0.15748031496062992" bottom="0.15748031496062992" header="0" footer="0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6"/>
  <sheetViews>
    <sheetView zoomScale="85" zoomScaleNormal="85" zoomScaleSheetLayoutView="70" workbookViewId="0">
      <pane ySplit="6" topLeftCell="A25" activePane="bottomLeft" state="frozen"/>
      <selection pane="bottomLeft" activeCell="A3" sqref="A3"/>
    </sheetView>
  </sheetViews>
  <sheetFormatPr defaultRowHeight="14.5" x14ac:dyDescent="0.35"/>
  <cols>
    <col min="1" max="1" width="18.54296875" style="65" customWidth="1"/>
    <col min="2" max="2" width="14.453125" customWidth="1"/>
    <col min="3" max="3" width="15" customWidth="1"/>
    <col min="4" max="4" width="12.54296875" customWidth="1"/>
    <col min="5" max="5" width="12.1796875" customWidth="1"/>
    <col min="6" max="6" width="13.81640625" customWidth="1"/>
    <col min="7" max="7" width="15.54296875" customWidth="1"/>
    <col min="8" max="8" width="13.453125" customWidth="1"/>
    <col min="9" max="9" width="46.453125" customWidth="1"/>
    <col min="10" max="10" width="19" customWidth="1"/>
    <col min="11" max="11" width="50.453125" customWidth="1"/>
    <col min="12" max="12" width="19" customWidth="1"/>
    <col min="13" max="13" width="32.54296875" customWidth="1"/>
    <col min="14" max="14" width="16.81640625" customWidth="1"/>
    <col min="15" max="15" width="15.81640625" bestFit="1" customWidth="1"/>
    <col min="16" max="16" width="16.54296875" customWidth="1"/>
    <col min="17" max="17" width="19.453125" customWidth="1"/>
    <col min="18" max="18" width="37.81640625" style="65" customWidth="1"/>
    <col min="19" max="19" width="12.54296875" customWidth="1"/>
    <col min="22" max="22" width="10.81640625" customWidth="1"/>
    <col min="23" max="23" width="13.453125" customWidth="1"/>
    <col min="24" max="24" width="11.54296875" customWidth="1"/>
    <col min="25" max="25" width="18.1796875" customWidth="1"/>
    <col min="26" max="26" width="51.453125" style="66" customWidth="1"/>
    <col min="28" max="28" width="16.54296875" hidden="1" customWidth="1"/>
    <col min="29" max="29" width="0" hidden="1" customWidth="1"/>
    <col min="30" max="30" width="6.54296875" hidden="1" customWidth="1"/>
  </cols>
  <sheetData>
    <row r="1" spans="1:30" x14ac:dyDescent="0.35">
      <c r="A1" s="8" t="s">
        <v>0</v>
      </c>
    </row>
    <row r="3" spans="1:30" s="35" customFormat="1" x14ac:dyDescent="0.35">
      <c r="A3" s="75" t="s">
        <v>304</v>
      </c>
      <c r="H3" s="36"/>
      <c r="N3" s="37"/>
      <c r="O3" s="37"/>
      <c r="P3" s="37"/>
      <c r="Q3" s="37"/>
      <c r="R3" s="34"/>
      <c r="Z3" s="38"/>
    </row>
    <row r="4" spans="1:30" ht="66.75" customHeight="1" x14ac:dyDescent="0.35">
      <c r="A4" s="185" t="s">
        <v>229</v>
      </c>
      <c r="B4" s="185" t="s">
        <v>230</v>
      </c>
      <c r="C4" s="185" t="s">
        <v>231</v>
      </c>
      <c r="D4" s="39" t="s">
        <v>232</v>
      </c>
      <c r="E4" s="185" t="s">
        <v>233</v>
      </c>
      <c r="F4" s="185" t="s">
        <v>234</v>
      </c>
      <c r="G4" s="185" t="s">
        <v>235</v>
      </c>
      <c r="H4" s="185" t="s">
        <v>236</v>
      </c>
      <c r="I4" s="185" t="s">
        <v>237</v>
      </c>
      <c r="J4" s="185" t="s">
        <v>238</v>
      </c>
      <c r="K4" s="185" t="s">
        <v>239</v>
      </c>
      <c r="L4" s="185" t="s">
        <v>240</v>
      </c>
      <c r="M4" s="185" t="s">
        <v>5</v>
      </c>
      <c r="N4" s="183" t="s">
        <v>241</v>
      </c>
      <c r="O4" s="184"/>
      <c r="P4" s="183" t="s">
        <v>242</v>
      </c>
      <c r="Q4" s="184"/>
      <c r="R4" s="185" t="s">
        <v>243</v>
      </c>
      <c r="S4" s="40" t="s">
        <v>244</v>
      </c>
      <c r="T4" s="183" t="s">
        <v>245</v>
      </c>
      <c r="U4" s="184"/>
      <c r="V4" s="40" t="s">
        <v>246</v>
      </c>
      <c r="W4" s="40" t="s">
        <v>247</v>
      </c>
      <c r="X4" s="40" t="s">
        <v>248</v>
      </c>
      <c r="Y4" s="40" t="s">
        <v>249</v>
      </c>
      <c r="Z4" s="40" t="s">
        <v>250</v>
      </c>
      <c r="AD4" s="41" t="s">
        <v>251</v>
      </c>
    </row>
    <row r="5" spans="1:30" s="41" customFormat="1" ht="24.65" customHeight="1" x14ac:dyDescent="0.35">
      <c r="A5" s="186"/>
      <c r="B5" s="186"/>
      <c r="C5" s="186"/>
      <c r="D5" s="40" t="s">
        <v>252</v>
      </c>
      <c r="E5" s="186"/>
      <c r="F5" s="186"/>
      <c r="G5" s="186"/>
      <c r="H5" s="186"/>
      <c r="I5" s="186"/>
      <c r="J5" s="186"/>
      <c r="K5" s="186"/>
      <c r="L5" s="186"/>
      <c r="M5" s="186"/>
      <c r="N5" s="40" t="s">
        <v>6</v>
      </c>
      <c r="O5" s="40" t="s">
        <v>7</v>
      </c>
      <c r="P5" s="40" t="s">
        <v>6</v>
      </c>
      <c r="Q5" s="40" t="s">
        <v>7</v>
      </c>
      <c r="R5" s="186"/>
      <c r="S5" s="40" t="s">
        <v>252</v>
      </c>
      <c r="T5" s="40" t="s">
        <v>252</v>
      </c>
      <c r="U5" s="40" t="s">
        <v>253</v>
      </c>
      <c r="V5" s="40" t="s">
        <v>252</v>
      </c>
      <c r="W5" s="40" t="s">
        <v>252</v>
      </c>
      <c r="X5" s="40" t="s">
        <v>252</v>
      </c>
      <c r="Y5" s="40"/>
      <c r="Z5" s="40"/>
      <c r="AD5" s="41" t="s">
        <v>254</v>
      </c>
    </row>
    <row r="6" spans="1:30" s="41" customFormat="1" ht="19.399999999999999" customHeight="1" x14ac:dyDescent="0.35">
      <c r="A6" s="42">
        <v>1</v>
      </c>
      <c r="B6" s="42">
        <v>2</v>
      </c>
      <c r="C6" s="42">
        <v>3</v>
      </c>
      <c r="D6" s="43">
        <v>4</v>
      </c>
      <c r="E6" s="42">
        <v>5</v>
      </c>
      <c r="F6" s="42">
        <v>6</v>
      </c>
      <c r="G6" s="44">
        <v>7</v>
      </c>
      <c r="H6" s="44">
        <v>8</v>
      </c>
      <c r="I6" s="42">
        <v>9</v>
      </c>
      <c r="J6" s="42">
        <v>10</v>
      </c>
      <c r="K6" s="44">
        <v>11</v>
      </c>
      <c r="L6" s="44">
        <v>12</v>
      </c>
      <c r="M6" s="44">
        <v>13</v>
      </c>
      <c r="N6" s="45">
        <v>14</v>
      </c>
      <c r="O6" s="45">
        <v>15</v>
      </c>
      <c r="P6" s="45">
        <v>16</v>
      </c>
      <c r="Q6" s="45">
        <v>17</v>
      </c>
      <c r="R6" s="44">
        <v>18</v>
      </c>
      <c r="S6" s="45">
        <v>19</v>
      </c>
      <c r="T6" s="45">
        <v>20</v>
      </c>
      <c r="U6" s="45">
        <v>21</v>
      </c>
      <c r="V6" s="45">
        <v>22</v>
      </c>
      <c r="W6" s="45">
        <v>23</v>
      </c>
      <c r="X6" s="45">
        <v>24</v>
      </c>
      <c r="Y6" s="45">
        <v>25</v>
      </c>
      <c r="Z6" s="46">
        <v>26</v>
      </c>
      <c r="AD6" s="41" t="s">
        <v>255</v>
      </c>
    </row>
    <row r="7" spans="1:30" s="68" customFormat="1" ht="14.5" customHeight="1" x14ac:dyDescent="0.35">
      <c r="A7" s="187" t="s">
        <v>256</v>
      </c>
      <c r="B7" s="177" t="s">
        <v>257</v>
      </c>
      <c r="C7" s="174" t="s">
        <v>258</v>
      </c>
      <c r="D7" s="177" t="s">
        <v>259</v>
      </c>
      <c r="E7" s="177"/>
      <c r="F7" s="177"/>
      <c r="G7" s="174" t="s">
        <v>260</v>
      </c>
      <c r="H7" s="177" t="s">
        <v>261</v>
      </c>
      <c r="I7" s="53"/>
      <c r="J7" s="54"/>
      <c r="K7" s="55" t="s">
        <v>110</v>
      </c>
      <c r="L7" s="55" t="s">
        <v>110</v>
      </c>
      <c r="M7" s="174" t="s">
        <v>262</v>
      </c>
      <c r="N7" s="180">
        <v>45692647.159999996</v>
      </c>
      <c r="O7" s="168">
        <v>15002309.26</v>
      </c>
      <c r="P7" s="180">
        <v>45692647.159999996</v>
      </c>
      <c r="Q7" s="168">
        <v>15002309.26</v>
      </c>
      <c r="R7" s="171" t="s">
        <v>263</v>
      </c>
      <c r="S7" s="56" t="s">
        <v>264</v>
      </c>
      <c r="T7" s="56" t="s">
        <v>264</v>
      </c>
      <c r="U7" s="70">
        <v>43</v>
      </c>
      <c r="V7" s="56" t="s">
        <v>264</v>
      </c>
      <c r="W7" s="56" t="s">
        <v>264</v>
      </c>
      <c r="X7" s="57" t="s">
        <v>264</v>
      </c>
      <c r="Y7" s="52" t="s">
        <v>254</v>
      </c>
      <c r="Z7" s="58"/>
      <c r="AB7" s="69" t="e">
        <f>#REF!-#REF!</f>
        <v>#REF!</v>
      </c>
    </row>
    <row r="8" spans="1:30" s="68" customFormat="1" x14ac:dyDescent="0.35">
      <c r="A8" s="188"/>
      <c r="B8" s="178"/>
      <c r="C8" s="175"/>
      <c r="D8" s="178"/>
      <c r="E8" s="178"/>
      <c r="F8" s="178"/>
      <c r="G8" s="175"/>
      <c r="H8" s="178"/>
      <c r="I8" s="47" t="s">
        <v>265</v>
      </c>
      <c r="J8" s="59" t="s">
        <v>266</v>
      </c>
      <c r="K8" s="55" t="s">
        <v>110</v>
      </c>
      <c r="L8" s="55" t="s">
        <v>110</v>
      </c>
      <c r="M8" s="175"/>
      <c r="N8" s="181"/>
      <c r="O8" s="169"/>
      <c r="P8" s="181"/>
      <c r="Q8" s="169"/>
      <c r="R8" s="172"/>
      <c r="S8" s="60" t="s">
        <v>264</v>
      </c>
      <c r="T8" s="61" t="s">
        <v>267</v>
      </c>
      <c r="U8" s="61">
        <v>0</v>
      </c>
      <c r="V8" s="60" t="s">
        <v>264</v>
      </c>
      <c r="W8" s="61" t="s">
        <v>267</v>
      </c>
      <c r="X8" s="57" t="s">
        <v>264</v>
      </c>
      <c r="Y8" s="52"/>
      <c r="Z8" s="62"/>
      <c r="AB8" s="69" t="e">
        <f>#REF!-#REF!</f>
        <v>#REF!</v>
      </c>
    </row>
    <row r="9" spans="1:30" s="68" customFormat="1" ht="26" x14ac:dyDescent="0.35">
      <c r="A9" s="188"/>
      <c r="B9" s="178"/>
      <c r="C9" s="175"/>
      <c r="D9" s="178"/>
      <c r="E9" s="178"/>
      <c r="F9" s="178"/>
      <c r="G9" s="175"/>
      <c r="H9" s="178"/>
      <c r="I9" s="47" t="s">
        <v>268</v>
      </c>
      <c r="J9" s="59" t="s">
        <v>269</v>
      </c>
      <c r="K9" s="55" t="s">
        <v>110</v>
      </c>
      <c r="L9" s="55" t="s">
        <v>110</v>
      </c>
      <c r="M9" s="175"/>
      <c r="N9" s="181"/>
      <c r="O9" s="169"/>
      <c r="P9" s="181"/>
      <c r="Q9" s="169"/>
      <c r="R9" s="172"/>
      <c r="S9" s="60" t="s">
        <v>264</v>
      </c>
      <c r="T9" s="61" t="s">
        <v>267</v>
      </c>
      <c r="U9" s="61">
        <v>0</v>
      </c>
      <c r="V9" s="60" t="s">
        <v>264</v>
      </c>
      <c r="W9" s="60" t="s">
        <v>264</v>
      </c>
      <c r="X9" s="57" t="s">
        <v>264</v>
      </c>
      <c r="Y9" s="52"/>
      <c r="Z9" s="62"/>
      <c r="AB9" s="69" t="e">
        <f>#REF!-#REF!</f>
        <v>#REF!</v>
      </c>
    </row>
    <row r="10" spans="1:30" s="68" customFormat="1" ht="26" x14ac:dyDescent="0.35">
      <c r="A10" s="188"/>
      <c r="B10" s="178"/>
      <c r="C10" s="175"/>
      <c r="D10" s="178"/>
      <c r="E10" s="178"/>
      <c r="F10" s="178"/>
      <c r="G10" s="175"/>
      <c r="H10" s="178"/>
      <c r="I10" s="47" t="s">
        <v>270</v>
      </c>
      <c r="J10" s="63" t="s">
        <v>271</v>
      </c>
      <c r="K10" s="55" t="s">
        <v>110</v>
      </c>
      <c r="L10" s="55" t="s">
        <v>110</v>
      </c>
      <c r="M10" s="175"/>
      <c r="N10" s="181"/>
      <c r="O10" s="169"/>
      <c r="P10" s="181"/>
      <c r="Q10" s="169"/>
      <c r="R10" s="172"/>
      <c r="S10" s="60" t="s">
        <v>267</v>
      </c>
      <c r="T10" s="61" t="s">
        <v>264</v>
      </c>
      <c r="U10" s="61">
        <v>10</v>
      </c>
      <c r="V10" s="60" t="s">
        <v>264</v>
      </c>
      <c r="W10" s="60" t="s">
        <v>264</v>
      </c>
      <c r="X10" s="57" t="s">
        <v>264</v>
      </c>
      <c r="Y10" s="52"/>
      <c r="Z10" s="62"/>
      <c r="AB10" s="69" t="e">
        <f>#REF!-#REF!</f>
        <v>#REF!</v>
      </c>
    </row>
    <row r="11" spans="1:30" s="68" customFormat="1" ht="26" x14ac:dyDescent="0.35">
      <c r="A11" s="188"/>
      <c r="B11" s="178"/>
      <c r="C11" s="175"/>
      <c r="D11" s="178"/>
      <c r="E11" s="178"/>
      <c r="F11" s="178"/>
      <c r="G11" s="175"/>
      <c r="H11" s="178"/>
      <c r="I11" s="47" t="s">
        <v>272</v>
      </c>
      <c r="J11" s="63" t="s">
        <v>273</v>
      </c>
      <c r="K11" s="55" t="s">
        <v>110</v>
      </c>
      <c r="L11" s="55" t="s">
        <v>110</v>
      </c>
      <c r="M11" s="175"/>
      <c r="N11" s="181"/>
      <c r="O11" s="169"/>
      <c r="P11" s="181"/>
      <c r="Q11" s="169"/>
      <c r="R11" s="172"/>
      <c r="S11" s="60" t="s">
        <v>267</v>
      </c>
      <c r="T11" s="61" t="s">
        <v>264</v>
      </c>
      <c r="U11" s="61">
        <v>5</v>
      </c>
      <c r="V11" s="60" t="s">
        <v>264</v>
      </c>
      <c r="W11" s="60" t="s">
        <v>264</v>
      </c>
      <c r="X11" s="57" t="s">
        <v>264</v>
      </c>
      <c r="Y11" s="52"/>
      <c r="Z11" s="62"/>
      <c r="AB11" s="69" t="e">
        <f>#REF!-#REF!</f>
        <v>#REF!</v>
      </c>
    </row>
    <row r="12" spans="1:30" s="68" customFormat="1" x14ac:dyDescent="0.35">
      <c r="A12" s="188"/>
      <c r="B12" s="178"/>
      <c r="C12" s="175"/>
      <c r="D12" s="178"/>
      <c r="E12" s="178"/>
      <c r="F12" s="178"/>
      <c r="G12" s="175"/>
      <c r="H12" s="178"/>
      <c r="I12" s="47" t="s">
        <v>274</v>
      </c>
      <c r="J12" s="63" t="s">
        <v>275</v>
      </c>
      <c r="K12" s="55" t="s">
        <v>110</v>
      </c>
      <c r="L12" s="55" t="s">
        <v>110</v>
      </c>
      <c r="M12" s="175"/>
      <c r="N12" s="181"/>
      <c r="O12" s="169"/>
      <c r="P12" s="181"/>
      <c r="Q12" s="169"/>
      <c r="R12" s="172"/>
      <c r="S12" s="60" t="s">
        <v>264</v>
      </c>
      <c r="T12" s="61" t="s">
        <v>264</v>
      </c>
      <c r="U12" s="61">
        <v>6</v>
      </c>
      <c r="V12" s="60" t="s">
        <v>264</v>
      </c>
      <c r="W12" s="60" t="s">
        <v>264</v>
      </c>
      <c r="X12" s="57" t="s">
        <v>264</v>
      </c>
      <c r="Y12" s="52"/>
      <c r="Z12" s="62"/>
      <c r="AB12" s="69" t="e">
        <f>#REF!-#REF!</f>
        <v>#REF!</v>
      </c>
    </row>
    <row r="13" spans="1:30" s="68" customFormat="1" ht="26" x14ac:dyDescent="0.35">
      <c r="A13" s="188"/>
      <c r="B13" s="178"/>
      <c r="C13" s="175"/>
      <c r="D13" s="178"/>
      <c r="E13" s="178"/>
      <c r="F13" s="178"/>
      <c r="G13" s="175"/>
      <c r="H13" s="178"/>
      <c r="I13" s="47" t="s">
        <v>276</v>
      </c>
      <c r="J13" s="63" t="s">
        <v>277</v>
      </c>
      <c r="K13" s="55" t="s">
        <v>110</v>
      </c>
      <c r="L13" s="55" t="s">
        <v>110</v>
      </c>
      <c r="M13" s="175"/>
      <c r="N13" s="181"/>
      <c r="O13" s="169"/>
      <c r="P13" s="181"/>
      <c r="Q13" s="169"/>
      <c r="R13" s="172"/>
      <c r="S13" s="61" t="s">
        <v>264</v>
      </c>
      <c r="T13" s="61" t="s">
        <v>267</v>
      </c>
      <c r="U13" s="61">
        <v>0</v>
      </c>
      <c r="V13" s="60" t="s">
        <v>264</v>
      </c>
      <c r="W13" s="60" t="s">
        <v>264</v>
      </c>
      <c r="X13" s="57" t="s">
        <v>264</v>
      </c>
      <c r="Y13" s="52"/>
      <c r="Z13" s="62"/>
      <c r="AB13" s="69" t="e">
        <f>#REF!-#REF!</f>
        <v>#REF!</v>
      </c>
    </row>
    <row r="14" spans="1:30" s="68" customFormat="1" x14ac:dyDescent="0.35">
      <c r="A14" s="188"/>
      <c r="B14" s="178"/>
      <c r="C14" s="175"/>
      <c r="D14" s="178"/>
      <c r="E14" s="178"/>
      <c r="F14" s="178"/>
      <c r="G14" s="175"/>
      <c r="H14" s="178"/>
      <c r="I14" s="47" t="s">
        <v>278</v>
      </c>
      <c r="J14" s="63" t="s">
        <v>261</v>
      </c>
      <c r="K14" s="55" t="s">
        <v>110</v>
      </c>
      <c r="L14" s="55" t="s">
        <v>110</v>
      </c>
      <c r="M14" s="175"/>
      <c r="N14" s="181"/>
      <c r="O14" s="169"/>
      <c r="P14" s="181"/>
      <c r="Q14" s="169"/>
      <c r="R14" s="172"/>
      <c r="S14" s="60" t="s">
        <v>267</v>
      </c>
      <c r="T14" s="61" t="s">
        <v>264</v>
      </c>
      <c r="U14" s="61">
        <v>17</v>
      </c>
      <c r="V14" s="60" t="s">
        <v>264</v>
      </c>
      <c r="W14" s="60" t="s">
        <v>264</v>
      </c>
      <c r="X14" s="57" t="s">
        <v>264</v>
      </c>
      <c r="Y14" s="52"/>
      <c r="Z14" s="62"/>
      <c r="AB14" s="69" t="e">
        <f>#REF!-#REF!</f>
        <v>#REF!</v>
      </c>
    </row>
    <row r="15" spans="1:30" s="68" customFormat="1" ht="26" x14ac:dyDescent="0.35">
      <c r="A15" s="188"/>
      <c r="B15" s="178"/>
      <c r="C15" s="175"/>
      <c r="D15" s="178"/>
      <c r="E15" s="178"/>
      <c r="F15" s="178"/>
      <c r="G15" s="175"/>
      <c r="H15" s="178"/>
      <c r="I15" s="47" t="s">
        <v>279</v>
      </c>
      <c r="J15" s="63" t="s">
        <v>261</v>
      </c>
      <c r="K15" s="55" t="s">
        <v>110</v>
      </c>
      <c r="L15" s="55" t="s">
        <v>110</v>
      </c>
      <c r="M15" s="175"/>
      <c r="N15" s="181"/>
      <c r="O15" s="169"/>
      <c r="P15" s="181"/>
      <c r="Q15" s="169"/>
      <c r="R15" s="172"/>
      <c r="S15" s="60" t="s">
        <v>264</v>
      </c>
      <c r="T15" s="61" t="s">
        <v>267</v>
      </c>
      <c r="U15" s="61">
        <v>0</v>
      </c>
      <c r="V15" s="60" t="s">
        <v>264</v>
      </c>
      <c r="W15" s="60" t="s">
        <v>264</v>
      </c>
      <c r="X15" s="57" t="s">
        <v>264</v>
      </c>
      <c r="Y15" s="52"/>
      <c r="Z15" s="62"/>
      <c r="AB15" s="69" t="e">
        <f>#REF!-#REF!</f>
        <v>#REF!</v>
      </c>
    </row>
    <row r="16" spans="1:30" s="68" customFormat="1" ht="26" x14ac:dyDescent="0.35">
      <c r="A16" s="188"/>
      <c r="B16" s="178"/>
      <c r="C16" s="175"/>
      <c r="D16" s="178"/>
      <c r="E16" s="178"/>
      <c r="F16" s="178"/>
      <c r="G16" s="175"/>
      <c r="H16" s="178"/>
      <c r="I16" s="47" t="s">
        <v>280</v>
      </c>
      <c r="J16" s="63" t="s">
        <v>275</v>
      </c>
      <c r="K16" s="55" t="s">
        <v>110</v>
      </c>
      <c r="L16" s="55" t="s">
        <v>110</v>
      </c>
      <c r="M16" s="175"/>
      <c r="N16" s="181"/>
      <c r="O16" s="169"/>
      <c r="P16" s="181"/>
      <c r="Q16" s="169"/>
      <c r="R16" s="172"/>
      <c r="S16" s="60" t="s">
        <v>267</v>
      </c>
      <c r="T16" s="61" t="s">
        <v>264</v>
      </c>
      <c r="U16" s="61">
        <v>5</v>
      </c>
      <c r="V16" s="64" t="s">
        <v>264</v>
      </c>
      <c r="W16" s="60" t="s">
        <v>264</v>
      </c>
      <c r="X16" s="57" t="s">
        <v>264</v>
      </c>
      <c r="Y16" s="52"/>
      <c r="Z16" s="62"/>
      <c r="AB16" s="69" t="e">
        <f>#REF!-#REF!</f>
        <v>#REF!</v>
      </c>
    </row>
    <row r="17" spans="1:28" s="68" customFormat="1" ht="26" x14ac:dyDescent="0.35">
      <c r="A17" s="188"/>
      <c r="B17" s="178"/>
      <c r="C17" s="175"/>
      <c r="D17" s="178"/>
      <c r="E17" s="178"/>
      <c r="F17" s="178"/>
      <c r="G17" s="175"/>
      <c r="H17" s="178"/>
      <c r="I17" s="47" t="s">
        <v>281</v>
      </c>
      <c r="J17" s="63" t="s">
        <v>277</v>
      </c>
      <c r="K17" s="55" t="s">
        <v>110</v>
      </c>
      <c r="L17" s="55" t="s">
        <v>110</v>
      </c>
      <c r="M17" s="175"/>
      <c r="N17" s="181"/>
      <c r="O17" s="169"/>
      <c r="P17" s="181"/>
      <c r="Q17" s="169"/>
      <c r="R17" s="172"/>
      <c r="S17" s="61" t="s">
        <v>267</v>
      </c>
      <c r="T17" s="61" t="s">
        <v>267</v>
      </c>
      <c r="U17" s="61">
        <v>0</v>
      </c>
      <c r="V17" s="60" t="s">
        <v>264</v>
      </c>
      <c r="W17" s="60" t="s">
        <v>264</v>
      </c>
      <c r="X17" s="57" t="s">
        <v>264</v>
      </c>
      <c r="Y17" s="52"/>
      <c r="Z17" s="62"/>
      <c r="AB17" s="69" t="e">
        <f>#REF!-#REF!</f>
        <v>#REF!</v>
      </c>
    </row>
    <row r="18" spans="1:28" s="68" customFormat="1" ht="39" x14ac:dyDescent="0.35">
      <c r="A18" s="188"/>
      <c r="B18" s="178"/>
      <c r="C18" s="175"/>
      <c r="D18" s="178"/>
      <c r="E18" s="178"/>
      <c r="F18" s="178"/>
      <c r="G18" s="175"/>
      <c r="H18" s="178"/>
      <c r="I18" s="47" t="s">
        <v>282</v>
      </c>
      <c r="J18" s="63" t="s">
        <v>261</v>
      </c>
      <c r="K18" s="55" t="s">
        <v>110</v>
      </c>
      <c r="L18" s="55" t="s">
        <v>110</v>
      </c>
      <c r="M18" s="175"/>
      <c r="N18" s="181"/>
      <c r="O18" s="169"/>
      <c r="P18" s="181"/>
      <c r="Q18" s="169"/>
      <c r="R18" s="172"/>
      <c r="S18" s="60" t="s">
        <v>264</v>
      </c>
      <c r="T18" s="61" t="s">
        <v>267</v>
      </c>
      <c r="U18" s="61">
        <v>0</v>
      </c>
      <c r="V18" s="60" t="s">
        <v>264</v>
      </c>
      <c r="W18" s="60" t="s">
        <v>264</v>
      </c>
      <c r="X18" s="57" t="s">
        <v>264</v>
      </c>
      <c r="Y18" s="52"/>
      <c r="Z18" s="62"/>
      <c r="AB18" s="69" t="e">
        <f>#REF!-#REF!</f>
        <v>#REF!</v>
      </c>
    </row>
    <row r="19" spans="1:28" s="68" customFormat="1" ht="39" x14ac:dyDescent="0.35">
      <c r="A19" s="188"/>
      <c r="B19" s="178"/>
      <c r="C19" s="175"/>
      <c r="D19" s="178"/>
      <c r="E19" s="178"/>
      <c r="F19" s="178"/>
      <c r="G19" s="175"/>
      <c r="H19" s="178"/>
      <c r="I19" s="47" t="s">
        <v>283</v>
      </c>
      <c r="J19" s="63" t="s">
        <v>261</v>
      </c>
      <c r="K19" s="55" t="s">
        <v>110</v>
      </c>
      <c r="L19" s="55" t="s">
        <v>110</v>
      </c>
      <c r="M19" s="175"/>
      <c r="N19" s="181"/>
      <c r="O19" s="169"/>
      <c r="P19" s="181"/>
      <c r="Q19" s="169"/>
      <c r="R19" s="172"/>
      <c r="S19" s="61" t="s">
        <v>264</v>
      </c>
      <c r="T19" s="61" t="s">
        <v>267</v>
      </c>
      <c r="U19" s="61">
        <v>0</v>
      </c>
      <c r="V19" s="60" t="s">
        <v>264</v>
      </c>
      <c r="W19" s="60" t="s">
        <v>264</v>
      </c>
      <c r="X19" s="57" t="s">
        <v>264</v>
      </c>
      <c r="Y19" s="52"/>
      <c r="Z19" s="62"/>
      <c r="AB19" s="69" t="e">
        <f>#REF!-#REF!</f>
        <v>#REF!</v>
      </c>
    </row>
    <row r="20" spans="1:28" s="68" customFormat="1" x14ac:dyDescent="0.35">
      <c r="A20" s="188"/>
      <c r="B20" s="178"/>
      <c r="C20" s="175"/>
      <c r="D20" s="178"/>
      <c r="E20" s="178"/>
      <c r="F20" s="178"/>
      <c r="G20" s="175"/>
      <c r="H20" s="178"/>
      <c r="I20" s="47" t="s">
        <v>284</v>
      </c>
      <c r="J20" s="63" t="s">
        <v>277</v>
      </c>
      <c r="K20" s="55" t="s">
        <v>110</v>
      </c>
      <c r="L20" s="55" t="s">
        <v>110</v>
      </c>
      <c r="M20" s="175"/>
      <c r="N20" s="181"/>
      <c r="O20" s="169"/>
      <c r="P20" s="181"/>
      <c r="Q20" s="169"/>
      <c r="R20" s="172"/>
      <c r="S20" s="60" t="s">
        <v>267</v>
      </c>
      <c r="T20" s="61" t="s">
        <v>267</v>
      </c>
      <c r="U20" s="61">
        <v>0</v>
      </c>
      <c r="V20" s="60" t="s">
        <v>264</v>
      </c>
      <c r="W20" s="60" t="s">
        <v>264</v>
      </c>
      <c r="X20" s="57" t="s">
        <v>264</v>
      </c>
      <c r="Y20" s="52"/>
      <c r="Z20" s="62"/>
      <c r="AB20" s="69" t="e">
        <f>#REF!-#REF!</f>
        <v>#REF!</v>
      </c>
    </row>
    <row r="21" spans="1:28" s="68" customFormat="1" ht="26" x14ac:dyDescent="0.35">
      <c r="A21" s="188"/>
      <c r="B21" s="178"/>
      <c r="C21" s="175"/>
      <c r="D21" s="178"/>
      <c r="E21" s="178"/>
      <c r="F21" s="178"/>
      <c r="G21" s="175"/>
      <c r="H21" s="178"/>
      <c r="I21" s="47" t="s">
        <v>285</v>
      </c>
      <c r="J21" s="63" t="s">
        <v>261</v>
      </c>
      <c r="K21" s="55" t="s">
        <v>110</v>
      </c>
      <c r="L21" s="55" t="s">
        <v>110</v>
      </c>
      <c r="M21" s="175"/>
      <c r="N21" s="181"/>
      <c r="O21" s="169"/>
      <c r="P21" s="181"/>
      <c r="Q21" s="169"/>
      <c r="R21" s="172"/>
      <c r="S21" s="60" t="s">
        <v>264</v>
      </c>
      <c r="T21" s="61" t="s">
        <v>267</v>
      </c>
      <c r="U21" s="61">
        <v>0</v>
      </c>
      <c r="V21" s="60" t="s">
        <v>264</v>
      </c>
      <c r="W21" s="60" t="s">
        <v>264</v>
      </c>
      <c r="X21" s="57" t="s">
        <v>264</v>
      </c>
      <c r="Y21" s="52"/>
      <c r="Z21" s="62"/>
      <c r="AB21" s="69" t="e">
        <f>#REF!-#REF!</f>
        <v>#REF!</v>
      </c>
    </row>
    <row r="22" spans="1:28" s="68" customFormat="1" ht="26" x14ac:dyDescent="0.35">
      <c r="A22" s="189"/>
      <c r="B22" s="179"/>
      <c r="C22" s="176"/>
      <c r="D22" s="179"/>
      <c r="E22" s="179"/>
      <c r="F22" s="179"/>
      <c r="G22" s="176"/>
      <c r="H22" s="179"/>
      <c r="I22" s="47" t="s">
        <v>286</v>
      </c>
      <c r="J22" s="63" t="s">
        <v>287</v>
      </c>
      <c r="K22" s="55" t="s">
        <v>110</v>
      </c>
      <c r="L22" s="55" t="s">
        <v>110</v>
      </c>
      <c r="M22" s="176"/>
      <c r="N22" s="182"/>
      <c r="O22" s="170"/>
      <c r="P22" s="182"/>
      <c r="Q22" s="170"/>
      <c r="R22" s="173"/>
      <c r="S22" s="60" t="s">
        <v>288</v>
      </c>
      <c r="T22" s="61" t="s">
        <v>289</v>
      </c>
      <c r="U22" s="61">
        <v>0</v>
      </c>
      <c r="V22" s="60" t="s">
        <v>288</v>
      </c>
      <c r="W22" s="60" t="s">
        <v>288</v>
      </c>
      <c r="X22" s="57" t="s">
        <v>288</v>
      </c>
      <c r="Y22" s="52"/>
      <c r="Z22" s="71"/>
      <c r="AB22" s="69"/>
    </row>
    <row r="23" spans="1:28" s="68" customFormat="1" ht="52" x14ac:dyDescent="0.35">
      <c r="A23" s="49" t="s">
        <v>256</v>
      </c>
      <c r="B23" s="47" t="s">
        <v>290</v>
      </c>
      <c r="C23" s="47" t="s">
        <v>291</v>
      </c>
      <c r="D23" s="47" t="s">
        <v>264</v>
      </c>
      <c r="E23" s="47" t="s">
        <v>169</v>
      </c>
      <c r="F23" s="47" t="s">
        <v>292</v>
      </c>
      <c r="G23" s="47" t="s">
        <v>293</v>
      </c>
      <c r="H23" s="47" t="s">
        <v>261</v>
      </c>
      <c r="I23" s="47" t="s">
        <v>270</v>
      </c>
      <c r="J23" s="47" t="s">
        <v>271</v>
      </c>
      <c r="K23" s="47" t="s">
        <v>294</v>
      </c>
      <c r="L23" s="47" t="s">
        <v>295</v>
      </c>
      <c r="M23" s="47" t="s">
        <v>171</v>
      </c>
      <c r="N23" s="48">
        <v>8329037.5499999998</v>
      </c>
      <c r="O23" s="48">
        <v>1469830.16</v>
      </c>
      <c r="P23" s="72">
        <v>2933362</v>
      </c>
      <c r="Q23" s="48">
        <v>517652.12</v>
      </c>
      <c r="R23" s="49" t="s">
        <v>296</v>
      </c>
      <c r="S23" s="50" t="s">
        <v>267</v>
      </c>
      <c r="T23" s="49" t="s">
        <v>267</v>
      </c>
      <c r="U23" s="49">
        <v>0</v>
      </c>
      <c r="V23" s="49" t="s">
        <v>264</v>
      </c>
      <c r="W23" s="50" t="s">
        <v>264</v>
      </c>
      <c r="X23" s="51" t="s">
        <v>267</v>
      </c>
      <c r="Y23" s="52" t="s">
        <v>254</v>
      </c>
      <c r="Z23" s="49" t="s">
        <v>297</v>
      </c>
      <c r="AB23" s="69" t="e">
        <f>#REF!-#REF!</f>
        <v>#REF!</v>
      </c>
    </row>
    <row r="24" spans="1:28" s="68" customFormat="1" ht="65" x14ac:dyDescent="0.35">
      <c r="A24" s="49" t="s">
        <v>256</v>
      </c>
      <c r="B24" s="47" t="s">
        <v>257</v>
      </c>
      <c r="C24" s="47" t="s">
        <v>298</v>
      </c>
      <c r="D24" s="47" t="s">
        <v>259</v>
      </c>
      <c r="E24" s="73" t="s">
        <v>299</v>
      </c>
      <c r="F24" s="73" t="s">
        <v>299</v>
      </c>
      <c r="G24" s="47" t="s">
        <v>300</v>
      </c>
      <c r="H24" s="47" t="s">
        <v>261</v>
      </c>
      <c r="I24" s="47" t="s">
        <v>110</v>
      </c>
      <c r="J24" s="47" t="s">
        <v>261</v>
      </c>
      <c r="K24" s="47" t="s">
        <v>301</v>
      </c>
      <c r="L24" s="47" t="s">
        <v>261</v>
      </c>
      <c r="M24" s="47" t="s">
        <v>301</v>
      </c>
      <c r="N24" s="48">
        <v>2999649.93</v>
      </c>
      <c r="O24" s="48">
        <v>529350.01</v>
      </c>
      <c r="P24" s="48">
        <v>2999649.93</v>
      </c>
      <c r="Q24" s="48">
        <f>O24</f>
        <v>529350.01</v>
      </c>
      <c r="R24" s="49" t="s">
        <v>302</v>
      </c>
      <c r="S24" s="50" t="s">
        <v>267</v>
      </c>
      <c r="T24" s="49" t="s">
        <v>267</v>
      </c>
      <c r="U24" s="49">
        <v>0</v>
      </c>
      <c r="V24" s="49" t="s">
        <v>264</v>
      </c>
      <c r="W24" s="50" t="s">
        <v>264</v>
      </c>
      <c r="X24" s="51" t="s">
        <v>288</v>
      </c>
      <c r="Y24" s="74" t="s">
        <v>251</v>
      </c>
      <c r="Z24" s="49" t="s">
        <v>303</v>
      </c>
      <c r="AB24" s="69"/>
    </row>
    <row r="26" spans="1:28" x14ac:dyDescent="0.35">
      <c r="N26" s="30"/>
      <c r="O26" s="30"/>
      <c r="Q26" s="67"/>
    </row>
  </sheetData>
  <mergeCells count="30">
    <mergeCell ref="G4:G5"/>
    <mergeCell ref="A4:A5"/>
    <mergeCell ref="B4:B5"/>
    <mergeCell ref="C4:C5"/>
    <mergeCell ref="E4:E5"/>
    <mergeCell ref="F4:F5"/>
    <mergeCell ref="N4:O4"/>
    <mergeCell ref="P4:Q4"/>
    <mergeCell ref="R4:R5"/>
    <mergeCell ref="T4:U4"/>
    <mergeCell ref="A7:A22"/>
    <mergeCell ref="B7:B22"/>
    <mergeCell ref="C7:C22"/>
    <mergeCell ref="D7:D22"/>
    <mergeCell ref="E7:E22"/>
    <mergeCell ref="F7:F22"/>
    <mergeCell ref="H4:H5"/>
    <mergeCell ref="I4:I5"/>
    <mergeCell ref="J4:J5"/>
    <mergeCell ref="K4:K5"/>
    <mergeCell ref="L4:L5"/>
    <mergeCell ref="M4:M5"/>
    <mergeCell ref="Q7:Q22"/>
    <mergeCell ref="R7:R22"/>
    <mergeCell ref="G7:G22"/>
    <mergeCell ref="H7:H22"/>
    <mergeCell ref="M7:M22"/>
    <mergeCell ref="N7:N22"/>
    <mergeCell ref="O7:O22"/>
    <mergeCell ref="P7:P22"/>
  </mergeCells>
  <dataValidations count="1">
    <dataValidation type="list" allowBlank="1" showInputMessage="1" showErrorMessage="1" sqref="Y7:Y24" xr:uid="{00000000-0002-0000-0400-000000000000}">
      <formula1>$AD$4:$AD$6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0F126-0E2F-44FD-9B24-ECB5044EA3EE}">
  <dimension ref="A1:M31"/>
  <sheetViews>
    <sheetView workbookViewId="0">
      <selection activeCell="A20" sqref="A20"/>
    </sheetView>
  </sheetViews>
  <sheetFormatPr defaultRowHeight="14.5" x14ac:dyDescent="0.35"/>
  <cols>
    <col min="1" max="1" width="68.26953125" customWidth="1"/>
    <col min="2" max="2" width="27.26953125" customWidth="1"/>
    <col min="3" max="3" width="32.81640625" customWidth="1"/>
    <col min="5" max="5" width="11.26953125" customWidth="1"/>
    <col min="6" max="6" width="11.54296875" bestFit="1" customWidth="1"/>
    <col min="7" max="7" width="11.453125" bestFit="1" customWidth="1"/>
  </cols>
  <sheetData>
    <row r="1" spans="1:13" x14ac:dyDescent="0.35">
      <c r="A1" s="1" t="s">
        <v>140</v>
      </c>
      <c r="B1" s="1" t="s">
        <v>0</v>
      </c>
    </row>
    <row r="2" spans="1:13" x14ac:dyDescent="0.35">
      <c r="A2" s="1"/>
    </row>
    <row r="3" spans="1:13" x14ac:dyDescent="0.35">
      <c r="A3" s="1" t="s">
        <v>305</v>
      </c>
      <c r="B3" s="76"/>
    </row>
    <row r="4" spans="1:13" ht="15" thickBot="1" x14ac:dyDescent="0.4">
      <c r="A4" s="1"/>
      <c r="B4" s="76"/>
    </row>
    <row r="5" spans="1:13" x14ac:dyDescent="0.35">
      <c r="A5" s="193" t="s">
        <v>306</v>
      </c>
      <c r="B5" s="195" t="s">
        <v>314</v>
      </c>
    </row>
    <row r="6" spans="1:13" x14ac:dyDescent="0.35">
      <c r="A6" s="194"/>
      <c r="B6" s="196"/>
    </row>
    <row r="7" spans="1:13" x14ac:dyDescent="0.35">
      <c r="A7" s="14">
        <v>1</v>
      </c>
      <c r="B7" s="15">
        <v>2</v>
      </c>
    </row>
    <row r="8" spans="1:13" ht="15" thickBot="1" x14ac:dyDescent="0.4">
      <c r="A8" s="79" t="s">
        <v>307</v>
      </c>
      <c r="B8" s="135">
        <v>1</v>
      </c>
    </row>
    <row r="9" spans="1:13" x14ac:dyDescent="0.35">
      <c r="A9" s="1"/>
      <c r="B9" s="76"/>
    </row>
    <row r="10" spans="1:13" ht="15" thickBot="1" x14ac:dyDescent="0.4">
      <c r="A10" s="1"/>
      <c r="B10" s="76"/>
    </row>
    <row r="11" spans="1:13" ht="15" customHeight="1" x14ac:dyDescent="0.35">
      <c r="A11" s="197" t="s">
        <v>306</v>
      </c>
      <c r="B11" s="199" t="s">
        <v>326</v>
      </c>
      <c r="C11" s="201" t="s">
        <v>327</v>
      </c>
      <c r="E11" s="192" t="s">
        <v>330</v>
      </c>
      <c r="F11" s="192"/>
      <c r="G11" s="192"/>
      <c r="H11" s="192"/>
      <c r="I11" s="192"/>
      <c r="J11" s="192"/>
      <c r="K11" s="192"/>
      <c r="L11" s="192"/>
      <c r="M11" s="192"/>
    </row>
    <row r="12" spans="1:13" ht="32.25" customHeight="1" x14ac:dyDescent="0.35">
      <c r="A12" s="198"/>
      <c r="B12" s="200"/>
      <c r="C12" s="202"/>
      <c r="E12" s="192"/>
      <c r="F12" s="192"/>
      <c r="G12" s="192"/>
      <c r="H12" s="192"/>
      <c r="I12" s="192"/>
      <c r="J12" s="192"/>
      <c r="K12" s="192"/>
      <c r="L12" s="192"/>
      <c r="M12" s="192"/>
    </row>
    <row r="13" spans="1:13" ht="21" customHeight="1" x14ac:dyDescent="0.35">
      <c r="A13" s="142">
        <v>1</v>
      </c>
      <c r="B13" s="143">
        <v>2</v>
      </c>
      <c r="C13" s="144">
        <v>3</v>
      </c>
      <c r="E13" s="192"/>
      <c r="F13" s="192"/>
      <c r="G13" s="192"/>
      <c r="H13" s="192"/>
      <c r="I13" s="192"/>
      <c r="J13" s="192"/>
      <c r="K13" s="192"/>
      <c r="L13" s="192"/>
      <c r="M13" s="192"/>
    </row>
    <row r="14" spans="1:13" ht="24" customHeight="1" x14ac:dyDescent="0.35">
      <c r="A14" s="145" t="s">
        <v>310</v>
      </c>
      <c r="B14" s="136">
        <v>0</v>
      </c>
      <c r="C14" s="137">
        <v>9</v>
      </c>
      <c r="E14" s="192"/>
      <c r="F14" s="192"/>
      <c r="G14" s="192"/>
      <c r="H14" s="192"/>
      <c r="I14" s="192"/>
      <c r="J14" s="192"/>
      <c r="K14" s="192"/>
      <c r="L14" s="192"/>
      <c r="M14" s="192"/>
    </row>
    <row r="15" spans="1:13" ht="30" customHeight="1" x14ac:dyDescent="0.35">
      <c r="A15" s="145" t="s">
        <v>311</v>
      </c>
      <c r="B15" s="138">
        <v>0</v>
      </c>
      <c r="C15" s="139">
        <v>23875482.600000001</v>
      </c>
      <c r="E15" s="192"/>
      <c r="F15" s="192"/>
      <c r="G15" s="192"/>
      <c r="H15" s="192"/>
      <c r="I15" s="192"/>
      <c r="J15" s="192"/>
      <c r="K15" s="192"/>
      <c r="L15" s="192"/>
      <c r="M15" s="192"/>
    </row>
    <row r="16" spans="1:13" ht="24" x14ac:dyDescent="0.35">
      <c r="A16" s="145" t="s">
        <v>312</v>
      </c>
      <c r="B16" s="136">
        <v>0</v>
      </c>
      <c r="C16" s="137">
        <v>29</v>
      </c>
      <c r="E16" s="192"/>
      <c r="F16" s="192"/>
      <c r="G16" s="192"/>
      <c r="H16" s="192"/>
      <c r="I16" s="192"/>
      <c r="J16" s="192"/>
      <c r="K16" s="192"/>
      <c r="L16" s="192"/>
      <c r="M16" s="192"/>
    </row>
    <row r="17" spans="1:13" ht="24" x14ac:dyDescent="0.35">
      <c r="A17" s="145" t="s">
        <v>313</v>
      </c>
      <c r="B17" s="138">
        <v>0</v>
      </c>
      <c r="C17" s="139">
        <v>169062553.63</v>
      </c>
      <c r="E17" s="149"/>
      <c r="F17" s="149"/>
      <c r="G17" s="149"/>
      <c r="H17" s="149"/>
      <c r="I17" s="149"/>
      <c r="J17" s="149"/>
      <c r="K17" s="149"/>
      <c r="L17" s="149"/>
      <c r="M17" s="149"/>
    </row>
    <row r="18" spans="1:13" ht="24" x14ac:dyDescent="0.35">
      <c r="A18" s="146" t="s">
        <v>323</v>
      </c>
      <c r="B18" s="136">
        <v>7</v>
      </c>
      <c r="C18" s="137">
        <v>27</v>
      </c>
      <c r="E18" s="192" t="s">
        <v>325</v>
      </c>
      <c r="F18" s="192"/>
      <c r="G18" s="192"/>
      <c r="H18" s="192"/>
      <c r="I18" s="192"/>
      <c r="J18" s="192"/>
      <c r="K18" s="192"/>
      <c r="L18" s="192"/>
      <c r="M18" s="192"/>
    </row>
    <row r="19" spans="1:13" ht="25.5" customHeight="1" thickBot="1" x14ac:dyDescent="0.4">
      <c r="A19" s="147" t="s">
        <v>324</v>
      </c>
      <c r="B19" s="140">
        <v>45833875.840000004</v>
      </c>
      <c r="C19" s="141">
        <v>165471541.53</v>
      </c>
      <c r="E19" s="192"/>
      <c r="F19" s="192"/>
      <c r="G19" s="192"/>
      <c r="H19" s="192"/>
      <c r="I19" s="192"/>
      <c r="J19" s="192"/>
      <c r="K19" s="192"/>
      <c r="L19" s="192"/>
      <c r="M19" s="192"/>
    </row>
    <row r="20" spans="1:13" x14ac:dyDescent="0.35">
      <c r="A20" s="80"/>
      <c r="B20" s="81"/>
      <c r="C20" s="81"/>
      <c r="E20" s="192"/>
      <c r="F20" s="192"/>
      <c r="G20" s="192"/>
      <c r="H20" s="192"/>
      <c r="I20" s="192"/>
      <c r="J20" s="192"/>
      <c r="K20" s="192"/>
      <c r="L20" s="192"/>
      <c r="M20" s="192"/>
    </row>
    <row r="21" spans="1:13" ht="21" customHeight="1" x14ac:dyDescent="0.35">
      <c r="A21" s="148" t="s">
        <v>328</v>
      </c>
      <c r="C21" s="108"/>
      <c r="E21" s="192"/>
      <c r="F21" s="192"/>
      <c r="G21" s="192"/>
      <c r="H21" s="192"/>
      <c r="I21" s="192"/>
      <c r="J21" s="192"/>
      <c r="K21" s="192"/>
      <c r="L21" s="192"/>
      <c r="M21" s="192"/>
    </row>
    <row r="22" spans="1:13" ht="50.5" customHeight="1" x14ac:dyDescent="0.35">
      <c r="A22" s="148" t="s">
        <v>329</v>
      </c>
      <c r="E22" s="192"/>
      <c r="F22" s="192"/>
      <c r="G22" s="192"/>
      <c r="H22" s="192"/>
      <c r="I22" s="192"/>
      <c r="J22" s="192"/>
      <c r="K22" s="192"/>
      <c r="L22" s="192"/>
      <c r="M22" s="192"/>
    </row>
    <row r="23" spans="1:13" x14ac:dyDescent="0.35">
      <c r="G23" s="30"/>
      <c r="L23" s="30"/>
    </row>
    <row r="25" spans="1:13" x14ac:dyDescent="0.35">
      <c r="A25" s="1" t="s">
        <v>308</v>
      </c>
    </row>
    <row r="27" spans="1:13" ht="15" thickBot="1" x14ac:dyDescent="0.4"/>
    <row r="28" spans="1:13" x14ac:dyDescent="0.35">
      <c r="A28" s="190" t="s">
        <v>306</v>
      </c>
    </row>
    <row r="29" spans="1:13" x14ac:dyDescent="0.35">
      <c r="A29" s="191"/>
    </row>
    <row r="30" spans="1:13" ht="24" x14ac:dyDescent="0.35">
      <c r="A30" s="78" t="s">
        <v>315</v>
      </c>
      <c r="B30" s="136" t="s">
        <v>289</v>
      </c>
    </row>
    <row r="31" spans="1:13" x14ac:dyDescent="0.35">
      <c r="A31" s="78" t="s">
        <v>309</v>
      </c>
      <c r="B31" s="77" t="s">
        <v>110</v>
      </c>
    </row>
  </sheetData>
  <mergeCells count="8">
    <mergeCell ref="A28:A29"/>
    <mergeCell ref="E11:M16"/>
    <mergeCell ref="A5:A6"/>
    <mergeCell ref="B5:B6"/>
    <mergeCell ref="A11:A12"/>
    <mergeCell ref="B11:B12"/>
    <mergeCell ref="C11:C12"/>
    <mergeCell ref="E18:M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</vt:i4>
      </vt:variant>
    </vt:vector>
  </HeadingPairs>
  <TitlesOfParts>
    <vt:vector size="7" baseType="lpstr">
      <vt:lpstr>PD_alokacja</vt:lpstr>
      <vt:lpstr>PD_PD</vt:lpstr>
      <vt:lpstr>PD_REALIZACJA_K</vt:lpstr>
      <vt:lpstr>PD_REALIZACJA_P</vt:lpstr>
      <vt:lpstr>PD_projekty COVID</vt:lpstr>
      <vt:lpstr>PD efekty i ewaluacje_KE</vt:lpstr>
      <vt:lpstr>PD_REALIZACJA_P!Obszar_wydruku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Deptuła Agnieszka</dc:creator>
  <cp:lastModifiedBy>Bielawska-Zatyka Dorota</cp:lastModifiedBy>
  <cp:lastPrinted>2020-01-16T07:13:40Z</cp:lastPrinted>
  <dcterms:created xsi:type="dcterms:W3CDTF">2020-01-02T14:19:26Z</dcterms:created>
  <dcterms:modified xsi:type="dcterms:W3CDTF">2021-06-02T06:06:38Z</dcterms:modified>
</cp:coreProperties>
</file>